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walker7\Downloads\"/>
    </mc:Choice>
  </mc:AlternateContent>
  <xr:revisionPtr revIDLastSave="960" documentId="13_ncr:1_{9841C566-BFC2-4B4F-B38D-C061DD85F0E6}" xr6:coauthVersionLast="47" xr6:coauthVersionMax="47" xr10:uidLastSave="{B24340FE-83ED-405F-A857-0F28F9B26530}"/>
  <bookViews>
    <workbookView xWindow="3200" yWindow="360" windowWidth="24050" windowHeight="12060" tabRatio="731" xr2:uid="{B06957BD-6EB1-405B-8D8C-74E65D44A40F}"/>
  </bookViews>
  <sheets>
    <sheet name="Budget" sheetId="25" r:id="rId1"/>
    <sheet name="Expenses" sheetId="28" r:id="rId2"/>
    <sheet name="Appendices" sheetId="18" r:id="rId3"/>
  </sheets>
  <definedNames>
    <definedName name="_xlnm._FilterDatabase" localSheetId="1" hidden="1">Expenses!$A$3:$A$8</definedName>
    <definedName name="Add_Source">#REF!</definedName>
    <definedName name="Agency_Type">#REF!</definedName>
    <definedName name="ALN">#REF!</definedName>
    <definedName name="Award_Amount">#REF!</definedName>
    <definedName name="Co_Principal_Investigator">#REF!</definedName>
    <definedName name="Co_Principal_Investigator_Contact">#REF!</definedName>
    <definedName name="Co_Principal_Investigator_ER">#REF!</definedName>
    <definedName name="Consortium">#REF!</definedName>
    <definedName name="Contract_Number">#REF!</definedName>
    <definedName name="Cost_Center">#REF!</definedName>
    <definedName name="Destruction_Date">#REF!</definedName>
    <definedName name="ES1_ER">#REF!</definedName>
    <definedName name="ES2_ER">#REF!</definedName>
    <definedName name="ES3_ER">#REF!</definedName>
    <definedName name="Expiration_Date">#REF!</definedName>
    <definedName name="External_Stakeholder_1">#REF!</definedName>
    <definedName name="External_Stakeholder_1_Contact">#REF!</definedName>
    <definedName name="External_Stakeholder_2">#REF!</definedName>
    <definedName name="External_Stakeholder_2_Contact">#REF!</definedName>
    <definedName name="External_Stakeholder_3">#REF!</definedName>
    <definedName name="External_Stakeholder_3_Contact">#REF!</definedName>
    <definedName name="Financial_Retention">#REF!</definedName>
    <definedName name="Funding_Agency">#REF!</definedName>
    <definedName name="Grant_Accounting">#REF!</definedName>
    <definedName name="Grant_Accounting_Contact">#REF!</definedName>
    <definedName name="Grant_Compliance">#REF!</definedName>
    <definedName name="Grant_Compliance_Contact">#REF!</definedName>
    <definedName name="Grant_Development">#REF!</definedName>
    <definedName name="Grant_Development_Contact">#REF!</definedName>
    <definedName name="Grant_ID">#REF!</definedName>
    <definedName name="Grant_Manager">#REF!</definedName>
    <definedName name="Grant_Manager_Contact">#REF!</definedName>
    <definedName name="Grant_Manager_ER">#REF!</definedName>
    <definedName name="Initiatives_Manager">#REF!</definedName>
    <definedName name="Initiatives_Manager_Contact">#REF!</definedName>
    <definedName name="Kickoff_Date">#REF!</definedName>
    <definedName name="Lead_App_Org">#REF!</definedName>
    <definedName name="Match_Amount">#REF!</definedName>
    <definedName name="Match_Requirement">#REF!</definedName>
    <definedName name="Match_Source">#REF!</definedName>
    <definedName name="Objective_1">#REF!</definedName>
    <definedName name="Objective_2">#REF!</definedName>
    <definedName name="Objective_3">#REF!</definedName>
    <definedName name="Objective_4">#REF!</definedName>
    <definedName name="Objective_5">#REF!</definedName>
    <definedName name="Objective_6">#REF!</definedName>
    <definedName name="Objective1">#REF!</definedName>
    <definedName name="Objective2">#REF!</definedName>
    <definedName name="Objective3">#REF!</definedName>
    <definedName name="Objective4">#REF!</definedName>
    <definedName name="Objective5">#REF!</definedName>
    <definedName name="Objective6">#REF!</definedName>
    <definedName name="OSI_Project_Number">#REF!</definedName>
    <definedName name="Partner_Org1">#REF!</definedName>
    <definedName name="Partner_Org2">#REF!</definedName>
    <definedName name="Partner_Org3">#REF!</definedName>
    <definedName name="Pass_Through">#REF!</definedName>
    <definedName name="Principal_Investigator">#REF!</definedName>
    <definedName name="Principal_Investigator_Contact">#REF!</definedName>
    <definedName name="Principal_Investigator_ER">#REF!</definedName>
    <definedName name="_xlnm.Print_Area" localSheetId="0">Budget!$A$2:$O$101</definedName>
    <definedName name="_xlnm.Print_Area" localSheetId="1">Expenses!#REF!</definedName>
    <definedName name="Program_Purpose">#REF!</definedName>
    <definedName name="Programmatic_Retention">#REF!</definedName>
    <definedName name="Project_Purpose">#REF!</definedName>
    <definedName name="Project_Title">#REF!</definedName>
    <definedName name="Retention_Period">#REF!</definedName>
    <definedName name="Start_Date">#REF!</definedName>
    <definedName name="STC_Submission_Deadline">#REF!</definedName>
    <definedName name="Subaward">#REF!</definedName>
    <definedName name="Submission_Deadline">#REF!</definedName>
    <definedName name="Vice_President">#REF!</definedName>
    <definedName name="Vice_President_Contact">#REF!</definedName>
  </definedNames>
  <calcPr calcId="191028"/>
  <pivotCaches>
    <pivotCache cacheId="254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28" l="1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K21" i="28" s="1"/>
  <c r="J22" i="28"/>
  <c r="K22" i="28" s="1"/>
  <c r="J23" i="28"/>
  <c r="J24" i="28"/>
  <c r="K24" i="28" s="1"/>
  <c r="J25" i="28"/>
  <c r="K25" i="28" s="1"/>
  <c r="J26" i="28"/>
  <c r="J27" i="28"/>
  <c r="K27" i="28" s="1"/>
  <c r="J28" i="28"/>
  <c r="K28" i="28" s="1"/>
  <c r="J29" i="28"/>
  <c r="J30" i="28"/>
  <c r="K30" i="28" s="1"/>
  <c r="J31" i="28"/>
  <c r="K31" i="28" s="1"/>
  <c r="J32" i="28"/>
  <c r="J33" i="28"/>
  <c r="K33" i="28" s="1"/>
  <c r="J34" i="28"/>
  <c r="K34" i="28" s="1"/>
  <c r="J35" i="28"/>
  <c r="J36" i="28"/>
  <c r="K36" i="28" s="1"/>
  <c r="J37" i="28"/>
  <c r="K37" i="28" s="1"/>
  <c r="J38" i="28"/>
  <c r="J39" i="28"/>
  <c r="K39" i="28" s="1"/>
  <c r="J40" i="28"/>
  <c r="K40" i="28" s="1"/>
  <c r="J41" i="28"/>
  <c r="J42" i="28"/>
  <c r="K42" i="28" s="1"/>
  <c r="J43" i="28"/>
  <c r="K43" i="28" s="1"/>
  <c r="J44" i="28"/>
  <c r="J45" i="28"/>
  <c r="K45" i="28" s="1"/>
  <c r="J46" i="28"/>
  <c r="K46" i="28" s="1"/>
  <c r="J47" i="28"/>
  <c r="K47" i="28" s="1"/>
  <c r="J48" i="28"/>
  <c r="K48" i="28" s="1"/>
  <c r="J49" i="28"/>
  <c r="K49" i="28" s="1"/>
  <c r="J50" i="28"/>
  <c r="K50" i="28" s="1"/>
  <c r="J51" i="28"/>
  <c r="K51" i="28" s="1"/>
  <c r="J52" i="28"/>
  <c r="K52" i="28" s="1"/>
  <c r="J53" i="28"/>
  <c r="K53" i="28" s="1"/>
  <c r="J54" i="28"/>
  <c r="K54" i="28" s="1"/>
  <c r="J55" i="28"/>
  <c r="K55" i="28" s="1"/>
  <c r="J56" i="28"/>
  <c r="K56" i="28" s="1"/>
  <c r="J57" i="28"/>
  <c r="K57" i="28" s="1"/>
  <c r="J58" i="28"/>
  <c r="K58" i="28" s="1"/>
  <c r="J59" i="28"/>
  <c r="K59" i="28" s="1"/>
  <c r="J60" i="28"/>
  <c r="K60" i="28" s="1"/>
  <c r="J61" i="28"/>
  <c r="K61" i="28" s="1"/>
  <c r="J62" i="28"/>
  <c r="K62" i="28" s="1"/>
  <c r="J63" i="28"/>
  <c r="K63" i="28" s="1"/>
  <c r="J64" i="28"/>
  <c r="K64" i="28" s="1"/>
  <c r="J65" i="28"/>
  <c r="K65" i="28" s="1"/>
  <c r="J66" i="28"/>
  <c r="K66" i="28" s="1"/>
  <c r="J67" i="28"/>
  <c r="K67" i="28" s="1"/>
  <c r="J68" i="28"/>
  <c r="K68" i="28" s="1"/>
  <c r="J69" i="28"/>
  <c r="K69" i="28" s="1"/>
  <c r="J70" i="28"/>
  <c r="K70" i="28" s="1"/>
  <c r="J71" i="28"/>
  <c r="K71" i="28" s="1"/>
  <c r="J72" i="28"/>
  <c r="K72" i="28" s="1"/>
  <c r="J73" i="28"/>
  <c r="K73" i="28" s="1"/>
  <c r="J74" i="28"/>
  <c r="K74" i="28" s="1"/>
  <c r="J75" i="28"/>
  <c r="K75" i="28" s="1"/>
  <c r="J76" i="28"/>
  <c r="K76" i="28" s="1"/>
  <c r="J77" i="28"/>
  <c r="K77" i="28" s="1"/>
  <c r="J78" i="28"/>
  <c r="K78" i="28" s="1"/>
  <c r="J79" i="28"/>
  <c r="K79" i="28" s="1"/>
  <c r="J80" i="28"/>
  <c r="K80" i="28" s="1"/>
  <c r="J81" i="28"/>
  <c r="K81" i="28" s="1"/>
  <c r="J82" i="28"/>
  <c r="K82" i="28" s="1"/>
  <c r="J83" i="28"/>
  <c r="K83" i="28" s="1"/>
  <c r="J84" i="28"/>
  <c r="K84" i="28" s="1"/>
  <c r="J85" i="28"/>
  <c r="K85" i="28" s="1"/>
  <c r="J86" i="28"/>
  <c r="K86" i="28" s="1"/>
  <c r="J87" i="28"/>
  <c r="K87" i="28" s="1"/>
  <c r="J88" i="28"/>
  <c r="K88" i="28" s="1"/>
  <c r="J89" i="28"/>
  <c r="K89" i="28" s="1"/>
  <c r="J90" i="28"/>
  <c r="K90" i="28" s="1"/>
  <c r="J91" i="28"/>
  <c r="K91" i="28" s="1"/>
  <c r="J92" i="28"/>
  <c r="K92" i="28" s="1"/>
  <c r="J93" i="28"/>
  <c r="K93" i="28" s="1"/>
  <c r="J94" i="28"/>
  <c r="K94" i="28" s="1"/>
  <c r="J95" i="28"/>
  <c r="K95" i="28" s="1"/>
  <c r="J96" i="28"/>
  <c r="K96" i="28" s="1"/>
  <c r="J97" i="28"/>
  <c r="K97" i="28" s="1"/>
  <c r="J98" i="28"/>
  <c r="K98" i="28" s="1"/>
  <c r="J99" i="28"/>
  <c r="K99" i="28" s="1"/>
  <c r="J100" i="28"/>
  <c r="K100" i="28" s="1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I36" i="28"/>
  <c r="I37" i="28"/>
  <c r="I38" i="28"/>
  <c r="I39" i="28"/>
  <c r="I40" i="28"/>
  <c r="I41" i="28"/>
  <c r="I42" i="28"/>
  <c r="I43" i="28"/>
  <c r="I44" i="28"/>
  <c r="I45" i="28"/>
  <c r="I46" i="28"/>
  <c r="I47" i="28"/>
  <c r="I48" i="28"/>
  <c r="I49" i="28"/>
  <c r="I50" i="28"/>
  <c r="I51" i="28"/>
  <c r="I52" i="28"/>
  <c r="I53" i="28"/>
  <c r="I54" i="28"/>
  <c r="I55" i="28"/>
  <c r="I56" i="28"/>
  <c r="I57" i="28"/>
  <c r="I58" i="28"/>
  <c r="I59" i="28"/>
  <c r="I60" i="28"/>
  <c r="I61" i="28"/>
  <c r="I62" i="28"/>
  <c r="I63" i="28"/>
  <c r="I64" i="28"/>
  <c r="I65" i="28"/>
  <c r="I66" i="28"/>
  <c r="I67" i="28"/>
  <c r="I68" i="28"/>
  <c r="I69" i="28"/>
  <c r="I70" i="28"/>
  <c r="I71" i="28"/>
  <c r="I72" i="28"/>
  <c r="I73" i="28"/>
  <c r="I74" i="28"/>
  <c r="I75" i="28"/>
  <c r="I76" i="28"/>
  <c r="I77" i="28"/>
  <c r="I78" i="28"/>
  <c r="I79" i="28"/>
  <c r="I80" i="28"/>
  <c r="I81" i="28"/>
  <c r="I82" i="28"/>
  <c r="I83" i="28"/>
  <c r="I84" i="28"/>
  <c r="I85" i="28"/>
  <c r="I86" i="28"/>
  <c r="I87" i="28"/>
  <c r="I88" i="28"/>
  <c r="I89" i="28"/>
  <c r="I90" i="28"/>
  <c r="I91" i="28"/>
  <c r="I92" i="28"/>
  <c r="I93" i="28"/>
  <c r="I94" i="28"/>
  <c r="I95" i="28"/>
  <c r="I96" i="28"/>
  <c r="I97" i="28"/>
  <c r="I98" i="28"/>
  <c r="I99" i="28"/>
  <c r="I100" i="28"/>
  <c r="I3" i="28"/>
  <c r="H6" i="28"/>
  <c r="H5" i="28"/>
  <c r="H4" i="28"/>
  <c r="H3" i="28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2" i="28"/>
  <c r="H23" i="28"/>
  <c r="H24" i="28"/>
  <c r="H25" i="28"/>
  <c r="H26" i="28"/>
  <c r="H27" i="28"/>
  <c r="H28" i="28"/>
  <c r="H29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42" i="28"/>
  <c r="H43" i="28"/>
  <c r="H44" i="28"/>
  <c r="H45" i="28"/>
  <c r="H46" i="28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69" i="28"/>
  <c r="H70" i="28"/>
  <c r="H71" i="28"/>
  <c r="H72" i="28"/>
  <c r="H73" i="28"/>
  <c r="H74" i="28"/>
  <c r="H75" i="28"/>
  <c r="H76" i="28"/>
  <c r="H77" i="28"/>
  <c r="H78" i="28"/>
  <c r="H79" i="28"/>
  <c r="H80" i="28"/>
  <c r="H81" i="28"/>
  <c r="H82" i="28"/>
  <c r="H83" i="28"/>
  <c r="H84" i="28"/>
  <c r="H85" i="28"/>
  <c r="H86" i="28"/>
  <c r="H87" i="28"/>
  <c r="H88" i="28"/>
  <c r="H89" i="28"/>
  <c r="H90" i="28"/>
  <c r="H91" i="28"/>
  <c r="H92" i="28"/>
  <c r="H93" i="28"/>
  <c r="H94" i="28"/>
  <c r="H95" i="28"/>
  <c r="H96" i="28"/>
  <c r="H97" i="28"/>
  <c r="H98" i="28"/>
  <c r="H99" i="28"/>
  <c r="H100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3" i="28"/>
  <c r="K26" i="28"/>
  <c r="K29" i="28"/>
  <c r="K32" i="28"/>
  <c r="K35" i="28"/>
  <c r="K38" i="28"/>
  <c r="K41" i="28"/>
  <c r="K44" i="28"/>
  <c r="K5" i="28"/>
  <c r="K6" i="28"/>
  <c r="K7" i="28"/>
  <c r="K8" i="28"/>
  <c r="A1" i="28"/>
  <c r="A104" i="25" a="1"/>
  <c r="A104" i="25" s="1"/>
  <c r="E17" i="25" a="1"/>
  <c r="E17" i="25" s="1"/>
  <c r="L17" i="25" s="1"/>
  <c r="E18" i="25" a="1"/>
  <c r="E18" i="25" s="1"/>
  <c r="L18" i="25" s="1"/>
  <c r="E19" i="25" a="1"/>
  <c r="E19" i="25" s="1"/>
  <c r="L19" i="25" s="1"/>
  <c r="E20" i="25" a="1"/>
  <c r="E20" i="25" s="1"/>
  <c r="K20" i="25" s="1"/>
  <c r="E21" i="25" a="1"/>
  <c r="E21" i="25" s="1"/>
  <c r="H21" i="25" s="1"/>
  <c r="M26" i="25"/>
  <c r="O26" i="25" s="1"/>
  <c r="M25" i="25"/>
  <c r="O25" i="25" s="1"/>
  <c r="M24" i="25"/>
  <c r="O24" i="25" s="1"/>
  <c r="N27" i="25"/>
  <c r="L27" i="25"/>
  <c r="K27" i="25"/>
  <c r="J27" i="25"/>
  <c r="I27" i="25"/>
  <c r="H27" i="25"/>
  <c r="M33" i="25"/>
  <c r="O33" i="25" s="1"/>
  <c r="M32" i="25"/>
  <c r="O32" i="25" s="1"/>
  <c r="M31" i="25"/>
  <c r="O31" i="25" s="1"/>
  <c r="M30" i="25"/>
  <c r="O30" i="25" s="1"/>
  <c r="M29" i="25"/>
  <c r="N34" i="25"/>
  <c r="L34" i="25"/>
  <c r="K34" i="25"/>
  <c r="J34" i="25"/>
  <c r="I34" i="25"/>
  <c r="H34" i="25"/>
  <c r="M40" i="25"/>
  <c r="O40" i="25" s="1"/>
  <c r="M39" i="25"/>
  <c r="O39" i="25" s="1"/>
  <c r="M38" i="25"/>
  <c r="O38" i="25" s="1"/>
  <c r="M37" i="25"/>
  <c r="O37" i="25" s="1"/>
  <c r="M36" i="25"/>
  <c r="O36" i="25" s="1"/>
  <c r="N41" i="25"/>
  <c r="L41" i="25"/>
  <c r="K41" i="25"/>
  <c r="J41" i="25"/>
  <c r="I41" i="25"/>
  <c r="H41" i="25"/>
  <c r="M47" i="25"/>
  <c r="O47" i="25" s="1"/>
  <c r="M45" i="25"/>
  <c r="O45" i="25" s="1"/>
  <c r="M44" i="25"/>
  <c r="O44" i="25" s="1"/>
  <c r="M43" i="25"/>
  <c r="N48" i="25"/>
  <c r="L48" i="25"/>
  <c r="K48" i="25"/>
  <c r="J48" i="25"/>
  <c r="I48" i="25"/>
  <c r="H48" i="25"/>
  <c r="M46" i="25"/>
  <c r="O46" i="25" s="1"/>
  <c r="M54" i="25"/>
  <c r="O54" i="25" s="1"/>
  <c r="M53" i="25"/>
  <c r="O53" i="25" s="1"/>
  <c r="M52" i="25"/>
  <c r="O52" i="25" s="1"/>
  <c r="M51" i="25"/>
  <c r="O51" i="25" s="1"/>
  <c r="M50" i="25"/>
  <c r="O50" i="25" s="1"/>
  <c r="N55" i="25"/>
  <c r="L55" i="25"/>
  <c r="K55" i="25"/>
  <c r="J55" i="25"/>
  <c r="I55" i="25"/>
  <c r="H55" i="25"/>
  <c r="M61" i="25"/>
  <c r="O61" i="25" s="1"/>
  <c r="M60" i="25"/>
  <c r="O60" i="25" s="1"/>
  <c r="M59" i="25"/>
  <c r="O59" i="25" s="1"/>
  <c r="M58" i="25"/>
  <c r="O58" i="25" s="1"/>
  <c r="M57" i="25"/>
  <c r="O57" i="25" s="1"/>
  <c r="N62" i="25"/>
  <c r="L62" i="25"/>
  <c r="K62" i="25"/>
  <c r="J62" i="25"/>
  <c r="I62" i="25"/>
  <c r="H62" i="25"/>
  <c r="M68" i="25"/>
  <c r="O68" i="25" s="1"/>
  <c r="M67" i="25"/>
  <c r="O67" i="25" s="1"/>
  <c r="M66" i="25"/>
  <c r="O66" i="25" s="1"/>
  <c r="M65" i="25"/>
  <c r="O65" i="25" s="1"/>
  <c r="M64" i="25"/>
  <c r="O64" i="25" s="1"/>
  <c r="N69" i="25"/>
  <c r="L69" i="25"/>
  <c r="K69" i="25"/>
  <c r="J69" i="25"/>
  <c r="I69" i="25"/>
  <c r="H69" i="25"/>
  <c r="A70" i="25"/>
  <c r="L72" i="25"/>
  <c r="K72" i="25"/>
  <c r="J72" i="25"/>
  <c r="I72" i="25"/>
  <c r="H72" i="25"/>
  <c r="M71" i="25"/>
  <c r="O71" i="25" s="1"/>
  <c r="N72" i="25"/>
  <c r="M78" i="25"/>
  <c r="O78" i="25" s="1"/>
  <c r="M77" i="25"/>
  <c r="O77" i="25" s="1"/>
  <c r="M76" i="25"/>
  <c r="O76" i="25" s="1"/>
  <c r="M75" i="25"/>
  <c r="O75" i="25" s="1"/>
  <c r="M74" i="25"/>
  <c r="O74" i="25" s="1"/>
  <c r="N79" i="25"/>
  <c r="L79" i="25"/>
  <c r="K79" i="25"/>
  <c r="J79" i="25"/>
  <c r="I79" i="25"/>
  <c r="H79" i="25"/>
  <c r="M85" i="25"/>
  <c r="O85" i="25" s="1"/>
  <c r="M84" i="25"/>
  <c r="O84" i="25" s="1"/>
  <c r="M83" i="25"/>
  <c r="O83" i="25" s="1"/>
  <c r="M82" i="25"/>
  <c r="O82" i="25" s="1"/>
  <c r="M81" i="25"/>
  <c r="O81" i="25" s="1"/>
  <c r="N86" i="25"/>
  <c r="L86" i="25"/>
  <c r="K86" i="25"/>
  <c r="J86" i="25"/>
  <c r="I86" i="25"/>
  <c r="H86" i="25"/>
  <c r="M88" i="25"/>
  <c r="N89" i="25"/>
  <c r="L89" i="25"/>
  <c r="K89" i="25"/>
  <c r="J89" i="25"/>
  <c r="I89" i="25"/>
  <c r="H89" i="25"/>
  <c r="M95" i="25"/>
  <c r="O95" i="25" s="1"/>
  <c r="M94" i="25"/>
  <c r="O94" i="25" s="1"/>
  <c r="M93" i="25"/>
  <c r="O93" i="25" s="1"/>
  <c r="M92" i="25"/>
  <c r="O92" i="25" s="1"/>
  <c r="M91" i="25"/>
  <c r="N96" i="25"/>
  <c r="L96" i="25"/>
  <c r="K96" i="25"/>
  <c r="J96" i="25"/>
  <c r="I96" i="25"/>
  <c r="H96" i="25"/>
  <c r="L13" i="25"/>
  <c r="K13" i="25"/>
  <c r="J13" i="25"/>
  <c r="I13" i="25"/>
  <c r="H13" i="25"/>
  <c r="B13" i="25"/>
  <c r="B20" i="25" s="1"/>
  <c r="B14" i="25"/>
  <c r="B21" i="25" s="1"/>
  <c r="B12" i="25"/>
  <c r="B19" i="25" s="1"/>
  <c r="N22" i="25"/>
  <c r="N15" i="25"/>
  <c r="B11" i="25"/>
  <c r="B18" i="25" s="1"/>
  <c r="B10" i="25"/>
  <c r="B17" i="25" s="1"/>
  <c r="I14" i="25"/>
  <c r="J14" i="25"/>
  <c r="K14" i="25"/>
  <c r="L14" i="25"/>
  <c r="H14" i="25"/>
  <c r="H11" i="25"/>
  <c r="H12" i="25"/>
  <c r="L12" i="25"/>
  <c r="K12" i="25"/>
  <c r="J12" i="25"/>
  <c r="I12" i="25"/>
  <c r="I11" i="25"/>
  <c r="J11" i="25"/>
  <c r="K11" i="25"/>
  <c r="L11" i="25"/>
  <c r="L10" i="25"/>
  <c r="K10" i="25"/>
  <c r="J10" i="25"/>
  <c r="I10" i="25"/>
  <c r="H10" i="25"/>
  <c r="E3" i="18" a="1"/>
  <c r="M2" i="18" s="1"/>
  <c r="J3" i="28" l="1"/>
  <c r="K3" i="28" s="1"/>
  <c r="H20" i="25"/>
  <c r="I20" i="25"/>
  <c r="J20" i="25"/>
  <c r="L20" i="25"/>
  <c r="M27" i="25"/>
  <c r="O27" i="25"/>
  <c r="M34" i="25"/>
  <c r="O29" i="25"/>
  <c r="O34" i="25"/>
  <c r="M41" i="25"/>
  <c r="O41" i="25"/>
  <c r="M48" i="25"/>
  <c r="O43" i="25"/>
  <c r="O48" i="25" s="1"/>
  <c r="M55" i="25"/>
  <c r="O55" i="25"/>
  <c r="M62" i="25"/>
  <c r="O62" i="25"/>
  <c r="M69" i="25"/>
  <c r="O69" i="25"/>
  <c r="M72" i="25"/>
  <c r="E3" i="18"/>
  <c r="F2" i="18" s="1"/>
  <c r="A23" i="25" s="1"/>
  <c r="I491" i="25" s="1" a="1"/>
  <c r="I491" i="25" s="1"/>
  <c r="O72" i="25"/>
  <c r="M79" i="25"/>
  <c r="O79" i="25"/>
  <c r="M86" i="25"/>
  <c r="O86" i="25"/>
  <c r="M89" i="25"/>
  <c r="O88" i="25"/>
  <c r="M96" i="25"/>
  <c r="O91" i="25"/>
  <c r="O96" i="25" s="1"/>
  <c r="M13" i="25"/>
  <c r="O13" i="25" s="1"/>
  <c r="N98" i="25"/>
  <c r="I15" i="25"/>
  <c r="J15" i="25"/>
  <c r="K15" i="25"/>
  <c r="L15" i="25"/>
  <c r="M12" i="25"/>
  <c r="O12" i="25" s="1"/>
  <c r="M14" i="25"/>
  <c r="O14" i="25" s="1"/>
  <c r="H15" i="25"/>
  <c r="L21" i="25"/>
  <c r="L22" i="25" s="1"/>
  <c r="I18" i="25"/>
  <c r="J18" i="25"/>
  <c r="K18" i="25"/>
  <c r="H18" i="25"/>
  <c r="I21" i="25"/>
  <c r="J21" i="25"/>
  <c r="K21" i="25"/>
  <c r="H19" i="25"/>
  <c r="K19" i="25"/>
  <c r="J19" i="25"/>
  <c r="I19" i="25"/>
  <c r="I17" i="25"/>
  <c r="K17" i="25"/>
  <c r="H17" i="25"/>
  <c r="J17" i="25"/>
  <c r="M10" i="25"/>
  <c r="M11" i="25"/>
  <c r="O11" i="25" s="1"/>
  <c r="M3" i="18" a="1"/>
  <c r="M3" i="18" s="1"/>
  <c r="H2" i="18"/>
  <c r="A35" i="25" s="1"/>
  <c r="I2" i="18"/>
  <c r="A42" i="25" s="1"/>
  <c r="Q2" i="18"/>
  <c r="G2" i="18"/>
  <c r="A28" i="25" s="1"/>
  <c r="P2" i="18"/>
  <c r="A87" i="25" s="1"/>
  <c r="N2" i="18"/>
  <c r="A73" i="25" s="1"/>
  <c r="O2" i="18"/>
  <c r="A80" i="25" s="1"/>
  <c r="K2" i="18"/>
  <c r="A56" i="25" s="1"/>
  <c r="L2" i="18"/>
  <c r="A63" i="25" s="1"/>
  <c r="J2" i="18"/>
  <c r="A49" i="25" s="1"/>
  <c r="O89" i="25" l="1"/>
  <c r="K4" i="28"/>
  <c r="M20" i="25"/>
  <c r="O20" i="25" s="1"/>
  <c r="L98" i="25"/>
  <c r="K22" i="25"/>
  <c r="K98" i="25" s="1"/>
  <c r="I22" i="25"/>
  <c r="I98" i="25" s="1"/>
  <c r="M18" i="25"/>
  <c r="O18" i="25" s="1"/>
  <c r="J22" i="25"/>
  <c r="J98" i="25" s="1"/>
  <c r="M21" i="25"/>
  <c r="O21" i="25" s="1"/>
  <c r="M19" i="25"/>
  <c r="O19" i="25" s="1"/>
  <c r="M17" i="25"/>
  <c r="H22" i="25"/>
  <c r="H98" i="25" s="1"/>
  <c r="O10" i="25"/>
  <c r="O15" i="25" s="1"/>
  <c r="M15" i="25"/>
  <c r="J3" i="18" a="1"/>
  <c r="L3" i="18" a="1"/>
  <c r="K3" i="18" a="1"/>
  <c r="O3" i="18" a="1"/>
  <c r="N3" i="18" a="1"/>
  <c r="P3" i="18" a="1"/>
  <c r="P3" i="18" s="1"/>
  <c r="G3" i="18" a="1"/>
  <c r="Q3" i="18" a="1"/>
  <c r="Q3" i="18" s="1"/>
  <c r="I3" i="18" a="1"/>
  <c r="H3" i="18" a="1"/>
  <c r="F3" i="18" a="1"/>
  <c r="M22" i="25" l="1"/>
  <c r="M98" i="25" s="1"/>
  <c r="O17" i="25"/>
  <c r="O22" i="25" s="1"/>
  <c r="O98" i="25" s="1"/>
  <c r="F3" i="18"/>
  <c r="H3" i="18"/>
  <c r="I3" i="18"/>
  <c r="G3" i="18"/>
  <c r="N3" i="18"/>
  <c r="O3" i="18"/>
  <c r="K3" i="18"/>
  <c r="L3" i="18"/>
  <c r="J3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<sst xmlns="http://schemas.openxmlformats.org/spreadsheetml/2006/main" count="661" uniqueCount="300">
  <si>
    <t>GRANT NAME</t>
  </si>
  <si>
    <t>OSI Number FY.XXX</t>
  </si>
  <si>
    <t>Object Class and Spend Category</t>
  </si>
  <si>
    <t>Explanation</t>
  </si>
  <si>
    <t>Year 1</t>
  </si>
  <si>
    <t>Year 2</t>
  </si>
  <si>
    <t>Year 3</t>
  </si>
  <si>
    <t>Year 4</t>
  </si>
  <si>
    <t>Year 5</t>
  </si>
  <si>
    <t>Grant Total</t>
  </si>
  <si>
    <t>Match</t>
  </si>
  <si>
    <t>Grand Total</t>
  </si>
  <si>
    <t>Total Compensation - Breakdown for 1000 Salary &amp; Wages and 2000 Fringe Benefits</t>
  </si>
  <si>
    <t>Employee Position</t>
  </si>
  <si>
    <t>Select from Menu</t>
  </si>
  <si>
    <t>Gray boxes are autmocatically calculated</t>
  </si>
  <si>
    <t>Blue italics text should be filled out</t>
  </si>
  <si>
    <t>1000 Salary &amp; Wages</t>
  </si>
  <si>
    <t>Subtotal</t>
  </si>
  <si>
    <t>2000 Fringe Benefits</t>
  </si>
  <si>
    <t>6400: Gas Allowance</t>
  </si>
  <si>
    <t>6400: Indirect Cost</t>
  </si>
  <si>
    <t>Unknown or Unmapped Budget Items</t>
  </si>
  <si>
    <t>TOTALS</t>
  </si>
  <si>
    <t>Template developed by the Office of Sponsored Initiatives at South Texas College</t>
  </si>
  <si>
    <t>Updated 02/09/2026</t>
  </si>
  <si>
    <t>Expense</t>
  </si>
  <si>
    <t>Spend Category</t>
  </si>
  <si>
    <t>Amount</t>
  </si>
  <si>
    <t>Date</t>
  </si>
  <si>
    <t>Requition Number</t>
  </si>
  <si>
    <t>Purchase Order</t>
  </si>
  <si>
    <t>Expenses to Date</t>
  </si>
  <si>
    <t>Total Budget</t>
  </si>
  <si>
    <t>Balance Remaining</t>
  </si>
  <si>
    <t>This table automatically updates when the workbook is opened</t>
  </si>
  <si>
    <t>Object_Class_Mapping_Reconciliation 02/09/2026</t>
  </si>
  <si>
    <t>Unique and Categorized</t>
  </si>
  <si>
    <t>Pivot Table for Expense Calculations</t>
  </si>
  <si>
    <t>Object Class</t>
  </si>
  <si>
    <t>Spend Category Hierarchy</t>
  </si>
  <si>
    <t>Preparation Table for Budget Items</t>
  </si>
  <si>
    <t>Sum of Amount</t>
  </si>
  <si>
    <t>Standard: 3000 Travel</t>
  </si>
  <si>
    <t>6100: Grant Administrative Travel Expense</t>
  </si>
  <si>
    <t>6100: Student Lodging Fees</t>
  </si>
  <si>
    <t>Travel, Training and Entertainment</t>
  </si>
  <si>
    <t>6100: Travel</t>
  </si>
  <si>
    <t>Standard: 4000 Non-Capital Equipment</t>
  </si>
  <si>
    <t>5500: Inventory Firearms and Weapons 1,000 to 9,999.99</t>
  </si>
  <si>
    <t>Non-capital Furniture, Equipment</t>
  </si>
  <si>
    <t>5500: Inventory Furniture and Equipment 1,000 to 9,999.99</t>
  </si>
  <si>
    <t>5500: New Furniture</t>
  </si>
  <si>
    <t>5500: Non Inventory Firearms and Weapons below 999.99</t>
  </si>
  <si>
    <t>5500: Non Inventory Furniture and Equipment below 999.99</t>
  </si>
  <si>
    <t>Standard: 4500 Capital Expenditures</t>
  </si>
  <si>
    <t>7000: Art Collections</t>
  </si>
  <si>
    <t>Capital Expenditures</t>
  </si>
  <si>
    <t>7000: Buildings</t>
  </si>
  <si>
    <t>7000: Capital - Buildings</t>
  </si>
  <si>
    <t>7000: Capital - Computer Equipment &gt;$9,999.99</t>
  </si>
  <si>
    <t>7000: Capital - Computer Software &gt;$9,999.99</t>
  </si>
  <si>
    <t>7000: Capital - Furniture &amp; Equipment &gt;$9,999.99</t>
  </si>
  <si>
    <t>7000: Capital - Land</t>
  </si>
  <si>
    <t>7000: Capital - Land - Donation</t>
  </si>
  <si>
    <t>7000: Capital - Land Improvements</t>
  </si>
  <si>
    <t>7000: Capital - Library Books/Audio/Visual</t>
  </si>
  <si>
    <t>7000: Capital - Software License &gt;$9,999.99</t>
  </si>
  <si>
    <t>7000: Capital - Vehicles - Donation</t>
  </si>
  <si>
    <t>7000: Capital - Vehicles &gt; $9,999.99</t>
  </si>
  <si>
    <t>7000: Capital Donations Contra</t>
  </si>
  <si>
    <t>7000: Capital Expenditures</t>
  </si>
  <si>
    <t>7000: Donation - Art Collections</t>
  </si>
  <si>
    <t>7000: Donation - Building</t>
  </si>
  <si>
    <t>7000: Donation - Computer Equipment &gt; $9,999.99</t>
  </si>
  <si>
    <t>7000: Donation - FMVOE - Vehicles &gt; $9,999.99</t>
  </si>
  <si>
    <t>7000: Donation - Furniture &amp; Equipment &gt; $9,999.99</t>
  </si>
  <si>
    <t>7000: Donation - Land</t>
  </si>
  <si>
    <t>7000: Donation - Library Books</t>
  </si>
  <si>
    <t>7000: Donation - Portable Buildings &gt; $9,999</t>
  </si>
  <si>
    <t>7000: Donation - T &amp; P - Comp. Equip</t>
  </si>
  <si>
    <t>7000: Donation - T &amp; P - Comp. Software</t>
  </si>
  <si>
    <t>7000: Portable Buildings</t>
  </si>
  <si>
    <t>7000: Tangible Property - Collectables</t>
  </si>
  <si>
    <t>7000: Telecom &amp; Periph Equipment</t>
  </si>
  <si>
    <t>7000: Telecom &amp; Periph Equipment Software</t>
  </si>
  <si>
    <t>Standard: 4600 Construction</t>
  </si>
  <si>
    <t>6600: Construction Architect/Engineering Services</t>
  </si>
  <si>
    <t>Capital construction costs</t>
  </si>
  <si>
    <t>6600: Construction Buildings</t>
  </si>
  <si>
    <t>6600: Construction Improvements - Land</t>
  </si>
  <si>
    <t>6600: Construction Repro &amp; Print Services</t>
  </si>
  <si>
    <t>6600: Consultant Services</t>
  </si>
  <si>
    <t>6600: Consultant Services Program Management</t>
  </si>
  <si>
    <t>Standard: 5000 Supplies</t>
  </si>
  <si>
    <t>5200: AEDT Exams</t>
  </si>
  <si>
    <t>Educational Supplies</t>
  </si>
  <si>
    <t>5200: Ammunition</t>
  </si>
  <si>
    <t>Operational Supplies</t>
  </si>
  <si>
    <t>5200: Assoc. Degree Nursing Exams</t>
  </si>
  <si>
    <t>5200: Automotive Program Exams</t>
  </si>
  <si>
    <t>5200: Chemicals and Gases</t>
  </si>
  <si>
    <t>5200: College Connections Promotional Shirt</t>
  </si>
  <si>
    <t>5200: Construction Supervision Exams</t>
  </si>
  <si>
    <t>5200: Consumables</t>
  </si>
  <si>
    <t>5200: Developmental Exit Test</t>
  </si>
  <si>
    <t>5200: Direct Expenditures</t>
  </si>
  <si>
    <t>5200: Dual2Degree Promotional Items</t>
  </si>
  <si>
    <t>5200: Educational Accreditation Test</t>
  </si>
  <si>
    <t>5200: Educational Classroom Parts and Supplies</t>
  </si>
  <si>
    <t>5200: Educational Food Purchases</t>
  </si>
  <si>
    <t>5200: Educational Lab Parts Supplies</t>
  </si>
  <si>
    <t>5200: Educational Testing Supplies</t>
  </si>
  <si>
    <t>5200: Electrician Technology Exams</t>
  </si>
  <si>
    <t>5200: Emergency Medical Services Exams</t>
  </si>
  <si>
    <t>5200: Food Purchased</t>
  </si>
  <si>
    <t>5200: Fuels and Lubricants</t>
  </si>
  <si>
    <t>5200: Hardware Materials Parts Supplies</t>
  </si>
  <si>
    <t>5200: HVAC Program Exams</t>
  </si>
  <si>
    <t>5200: Janitorial Supplies</t>
  </si>
  <si>
    <t>5200: Medical Assistant Exams</t>
  </si>
  <si>
    <t>5200: Occupational Therapy Exams</t>
  </si>
  <si>
    <t>5200: Office Supplies</t>
  </si>
  <si>
    <t>5200: Other Operating Expenses</t>
  </si>
  <si>
    <t>5200: Patient Care Exams</t>
  </si>
  <si>
    <t>5200: Performance Apparel</t>
  </si>
  <si>
    <t>5200: Physical Therapy Exams</t>
  </si>
  <si>
    <t>5200: Promotional Items</t>
  </si>
  <si>
    <t>5200: Radiology Exams</t>
  </si>
  <si>
    <t>5200: Respiratory Exams</t>
  </si>
  <si>
    <t>5200: Student Assessment HESI A2 Exam</t>
  </si>
  <si>
    <t>5200: Telecom Parts supplies</t>
  </si>
  <si>
    <t>5200: TSI Examination</t>
  </si>
  <si>
    <t>5200: TxDot Student Books</t>
  </si>
  <si>
    <t>5200: Uniforms</t>
  </si>
  <si>
    <t>5200: Vocational Nurse Exams</t>
  </si>
  <si>
    <t>5200: Weapon Accessories</t>
  </si>
  <si>
    <t>Standard: 6000 Contractual</t>
  </si>
  <si>
    <t>5800: Advertising Services</t>
  </si>
  <si>
    <t>Contracted and Purchased Services</t>
  </si>
  <si>
    <t>5800: Appraisal Fees</t>
  </si>
  <si>
    <t>5800: Architect Engineering Services</t>
  </si>
  <si>
    <t>5800: Child Care Services</t>
  </si>
  <si>
    <t>5800: Construction Other Expense</t>
  </si>
  <si>
    <t>5800: Consultant Services</t>
  </si>
  <si>
    <t>5800: Consultant Services Computer</t>
  </si>
  <si>
    <t>5800: Consultant travel expenditures</t>
  </si>
  <si>
    <t>5800: Grant Sub Contracts</t>
  </si>
  <si>
    <t>5800: Grounds Maintenance Services</t>
  </si>
  <si>
    <t>5800: Hazard Use Waste Disposal</t>
  </si>
  <si>
    <t>5800: Honorariums</t>
  </si>
  <si>
    <t>5800: HR Contracted Services</t>
  </si>
  <si>
    <t>5800: Instructional Program Contract</t>
  </si>
  <si>
    <t>5800: PR &amp; Advertising</t>
  </si>
  <si>
    <t>5800: Printed Marketing</t>
  </si>
  <si>
    <t>5800: Purchased Contracted Services Operations</t>
  </si>
  <si>
    <t>5800: Repro and Print Services</t>
  </si>
  <si>
    <t>5800: Royalties</t>
  </si>
  <si>
    <t>5800: Security &amp; Emergency Preparedness</t>
  </si>
  <si>
    <t>5800: Security Services</t>
  </si>
  <si>
    <t>5800: Security Surveillance</t>
  </si>
  <si>
    <t>5800: Temporary Services</t>
  </si>
  <si>
    <t>Standard: 7000 Other</t>
  </si>
  <si>
    <t>5300: Books and Reference Materials</t>
  </si>
  <si>
    <t>Dues, Subscriptions and Memberships</t>
  </si>
  <si>
    <t>5300: Membership Dues</t>
  </si>
  <si>
    <t>5300: Registration Fees Non-Travel (Virtual)</t>
  </si>
  <si>
    <t>5300: Registration Fees Travel</t>
  </si>
  <si>
    <t>5300: Student Registration Fees</t>
  </si>
  <si>
    <t>5300: Subscriptions</t>
  </si>
  <si>
    <t>5600: Rent Equipment</t>
  </si>
  <si>
    <t>5600: Rent Vehicles</t>
  </si>
  <si>
    <t>5600: Rental Telecom</t>
  </si>
  <si>
    <t>5700: Building Improvements (non-capital)</t>
  </si>
  <si>
    <t>Maintenance and Repair</t>
  </si>
  <si>
    <t>5700: Land Improvements (non-capital)</t>
  </si>
  <si>
    <t>5700: Maintenance and Repair Furnishings and Equipment</t>
  </si>
  <si>
    <t>5700: Maintenance and Repair Telecom Equipment</t>
  </si>
  <si>
    <t>5700: Maintenance and Repair Vehicles</t>
  </si>
  <si>
    <t>6000: Freight Delivery</t>
  </si>
  <si>
    <t>Postage and Freight</t>
  </si>
  <si>
    <t>6000: Postage</t>
  </si>
  <si>
    <t>6200: Accreditation Fees</t>
  </si>
  <si>
    <t>Other Fees and Charges</t>
  </si>
  <si>
    <t>6200: Appraisal/Collection Fee</t>
  </si>
  <si>
    <t>6200: Arbitrage Calculation Fees</t>
  </si>
  <si>
    <t>6200: Bank Fees</t>
  </si>
  <si>
    <t>6200: Cash Over / Short</t>
  </si>
  <si>
    <t>6200: Continuing Disclosure Fees</t>
  </si>
  <si>
    <t>6200: Credit Card Collection Expenses</t>
  </si>
  <si>
    <t>6200: License Fees</t>
  </si>
  <si>
    <t>6200: Monthly Copier Usage</t>
  </si>
  <si>
    <t>6200: Other Fees and Charges</t>
  </si>
  <si>
    <t>6200: P Card Charges and Fees</t>
  </si>
  <si>
    <t>6200: Penalties and Fines</t>
  </si>
  <si>
    <t>6200: Petty Cash Over and Short</t>
  </si>
  <si>
    <t>6400: CompTIA Certification</t>
  </si>
  <si>
    <t>6400: Fees and Other Charges</t>
  </si>
  <si>
    <t>6400: Grant Administrative Operating Expense</t>
  </si>
  <si>
    <t>6400: Grant Stipends</t>
  </si>
  <si>
    <t>6400: HR Employee Training</t>
  </si>
  <si>
    <t>6400: In kind Consumables</t>
  </si>
  <si>
    <t>Standard: 7100 Gas Allowance</t>
  </si>
  <si>
    <t>Standard: 7200 Technology Expenditures</t>
  </si>
  <si>
    <t>5550: Computer Supplies</t>
  </si>
  <si>
    <t>Technology Expenditures</t>
  </si>
  <si>
    <t>5550: Data Hosting Services</t>
  </si>
  <si>
    <t>5550: Data Hosting-Respiratory Exams</t>
  </si>
  <si>
    <t>5550: Inventory Computer and Technology Equipment 1,000 to 9,999.99</t>
  </si>
  <si>
    <t>5550: Inventory Software/License 1000 to 9,999.99</t>
  </si>
  <si>
    <t>5550: Maintenance and Repair Computer Equipment</t>
  </si>
  <si>
    <t>5550: Non inventory Computer and Technology Equipment below 999.99</t>
  </si>
  <si>
    <t>5550: Non Inventory software/License below 999.99</t>
  </si>
  <si>
    <t>5550: SBITA Hosting Services</t>
  </si>
  <si>
    <t>5550: SBITA Software and License</t>
  </si>
  <si>
    <t>5550: SBITA Software and License Renewals</t>
  </si>
  <si>
    <t>5550: Software and License Renewals</t>
  </si>
  <si>
    <t>5550: Software/License Subscription (Non SBITA)</t>
  </si>
  <si>
    <t>5550: Subscription Technology-Respiratory Exams</t>
  </si>
  <si>
    <t>5550: Technology Contracted Services</t>
  </si>
  <si>
    <t>Standard: 7500 Scholarships</t>
  </si>
  <si>
    <t>6300: Scholarship Expenditures</t>
  </si>
  <si>
    <t>Scholarships</t>
  </si>
  <si>
    <t>6300: Sponsor Book Supply &amp; Miscellaneous Expended</t>
  </si>
  <si>
    <t>Standard: 8000 Indirect Cost</t>
  </si>
  <si>
    <t>5400: Insurance</t>
  </si>
  <si>
    <t>5400: Insurance Auto</t>
  </si>
  <si>
    <t>5400: Insurance Liability</t>
  </si>
  <si>
    <t>5400: Insurance Professional Liability</t>
  </si>
  <si>
    <t>5400: Insurance Property</t>
  </si>
  <si>
    <t>5600: Lease - NAH El Milagro Parking Lot</t>
  </si>
  <si>
    <t>5600: Physical Education Facility Rental</t>
  </si>
  <si>
    <t>5600: Rent Copiers</t>
  </si>
  <si>
    <t>5600: Rent Facilities</t>
  </si>
  <si>
    <t>5600: Rent Storage</t>
  </si>
  <si>
    <t>5800: Armored Car Services</t>
  </si>
  <si>
    <t>5800: Cleaning Services</t>
  </si>
  <si>
    <t>5800: Financial Accounting and Audit Services</t>
  </si>
  <si>
    <t>5800: Investment Advisor</t>
  </si>
  <si>
    <t>5800: Legal Services</t>
  </si>
  <si>
    <t>5800: Medical Services</t>
  </si>
  <si>
    <t>5800: Record Retention and Destruction Services</t>
  </si>
  <si>
    <t>5900: Electricity</t>
  </si>
  <si>
    <t>5900: Natural Liquid Gas</t>
  </si>
  <si>
    <t>5900: Phone Service</t>
  </si>
  <si>
    <t>5900: Utilities</t>
  </si>
  <si>
    <t>5900: Water Sewer and Garbage</t>
  </si>
  <si>
    <t>6400: Academic Affairs Support</t>
  </si>
  <si>
    <t>6400: Art Speakers</t>
  </si>
  <si>
    <t>6400: Auxiliary HEERF Revenue Loss Reimbursement</t>
  </si>
  <si>
    <t>6400: Bad Debt Write-off</t>
  </si>
  <si>
    <t>6400: Bond/Arbitrage/Disclosure</t>
  </si>
  <si>
    <t>6400: Contingency - Reserve</t>
  </si>
  <si>
    <t>6400: Early Alert System Tech Renewal Fund</t>
  </si>
  <si>
    <t>6400: Election</t>
  </si>
  <si>
    <t>6400: Emergency Loan Transfer</t>
  </si>
  <si>
    <t>6400: Employee Reimbursement</t>
  </si>
  <si>
    <t>6400: Gift Cards</t>
  </si>
  <si>
    <t>6400: Graduation</t>
  </si>
  <si>
    <t>6400: Grant Funded Contract Instruction Costs (DCCA)</t>
  </si>
  <si>
    <t>6400: HEERF Institutional Award</t>
  </si>
  <si>
    <t>6400: Institutional Moves</t>
  </si>
  <si>
    <t>6400: Instructional Initiative</t>
  </si>
  <si>
    <t>6400: Internal Events</t>
  </si>
  <si>
    <t>6400: MVCC WFS Uncollectible</t>
  </si>
  <si>
    <t>6400: Operating Donations Contra</t>
  </si>
  <si>
    <t>6400: Other Reserve</t>
  </si>
  <si>
    <t>6400: Prepaid (Internal Organization)</t>
  </si>
  <si>
    <t>6400: Rebranding and Fall Convocation</t>
  </si>
  <si>
    <t>6400: Redistricting</t>
  </si>
  <si>
    <t>6400: Sponsorships</t>
  </si>
  <si>
    <t>6400: Staff Development</t>
  </si>
  <si>
    <t>6400: Staff Recruiting</t>
  </si>
  <si>
    <t>6400: Technology Reimbursement</t>
  </si>
  <si>
    <t>6400: Temporary Payroll</t>
  </si>
  <si>
    <t>6400: Unallocated Funds</t>
  </si>
  <si>
    <t>6400: Valley Scholars</t>
  </si>
  <si>
    <t>6500: Bond Interest Expense</t>
  </si>
  <si>
    <t>6500: Bond Interest Expense - CAB</t>
  </si>
  <si>
    <t>6500: Capitalized Interest</t>
  </si>
  <si>
    <t>6550: Bond Deferred Gain Loss Amortization</t>
  </si>
  <si>
    <t>6550: Bond Premium Amortization</t>
  </si>
  <si>
    <t>6555: Cost of Issuance - Bond</t>
  </si>
  <si>
    <t>6700: Interest Expense</t>
  </si>
  <si>
    <t>6700: Interest Expense - Leases</t>
  </si>
  <si>
    <t>6700: Interest Expense - SBITA</t>
  </si>
  <si>
    <t>6750: Securities Premium Amortization</t>
  </si>
  <si>
    <t>6800: Bond Principal Expense (2650)</t>
  </si>
  <si>
    <t>6800: Fund Write Off</t>
  </si>
  <si>
    <t>6800: LT Bond Payable Decrease (2650)</t>
  </si>
  <si>
    <t>6800: Other Non Operating Expenses</t>
  </si>
  <si>
    <t>6800: Tax Redemption Fees</t>
  </si>
  <si>
    <t>6800: Tax Rendition and Court Fees</t>
  </si>
  <si>
    <t>6850: Tax Collection Fees</t>
  </si>
  <si>
    <t>6900: Loss on disposal of capital assets</t>
  </si>
  <si>
    <t>7100: Cap Lease - Copiers (GASB 87)</t>
  </si>
  <si>
    <t>7100: Cap Lease - Equipment (GASB 87)</t>
  </si>
  <si>
    <t>7100: Cap Lease - Facilities (GASB 87)</t>
  </si>
  <si>
    <t>7200: Cap SBITA - Hosting Services</t>
  </si>
  <si>
    <t>7200: Cap SBITA - Licenses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</si>
</sst>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8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0070C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i/>
      <sz val="11"/>
      <color theme="1"/>
      <name val="Arial"/>
      <family val="2"/>
    </font>
    <font>
      <b/>
      <sz val="11"/>
      <color rgb="FF12284C"/>
      <name val="Avenir Next LT Pro"/>
    </font>
    <font>
      <b/>
      <i/>
      <sz val="11"/>
      <color rgb="FF12284C"/>
      <name val="Avenir Next LT Pro"/>
    </font>
    <font>
      <sz val="12"/>
      <color theme="1"/>
      <name val="Arial"/>
      <family val="2"/>
    </font>
    <font>
      <sz val="11"/>
      <color theme="1"/>
      <name val="Avenir Next LT Pro"/>
    </font>
    <font>
      <sz val="11"/>
      <color rgb="FF000000"/>
      <name val="Avenir Next LT Pro"/>
    </font>
    <font>
      <b/>
      <sz val="11"/>
      <color theme="1"/>
      <name val="Avenir Next LT Pro"/>
    </font>
    <font>
      <b/>
      <sz val="10"/>
      <color rgb="FFFF0000"/>
      <name val="Avenir Next LT Pro"/>
    </font>
    <font>
      <b/>
      <sz val="11"/>
      <color rgb="FF000000"/>
      <name val="Avenir Next LT Pro"/>
    </font>
    <font>
      <b/>
      <sz val="11"/>
      <color rgb="FFFF0000"/>
      <name val="Avenir Next LT Pro"/>
    </font>
    <font>
      <sz val="10"/>
      <color rgb="FF12284C"/>
      <name val="Avenir Next LT Pro"/>
    </font>
    <font>
      <b/>
      <sz val="10"/>
      <color rgb="FF12284C"/>
      <name val="Avenir Next LT Pro"/>
    </font>
    <font>
      <sz val="11"/>
      <color theme="1"/>
      <name val="Avenir Next LT Pro"/>
      <family val="2"/>
    </font>
    <font>
      <sz val="11"/>
      <color rgb="FFFF0000"/>
      <name val="Avenir Next LT Pro"/>
      <family val="2"/>
    </font>
    <font>
      <sz val="10"/>
      <color theme="1"/>
      <name val="Avenir Next LT Pro"/>
      <family val="2"/>
    </font>
    <font>
      <sz val="10"/>
      <color rgb="FFFF0000"/>
      <name val="Avenir Next LT Pro"/>
      <family val="2"/>
    </font>
    <font>
      <sz val="11"/>
      <color rgb="FF12284C"/>
      <name val="Avenir Next LT Pro"/>
      <family val="2"/>
    </font>
    <font>
      <b/>
      <sz val="10"/>
      <color theme="1"/>
      <name val="Avenir Next LT Pro"/>
      <family val="2"/>
    </font>
    <font>
      <b/>
      <i/>
      <sz val="11"/>
      <color rgb="FF12284C"/>
      <name val="Avenir Next LT Pro"/>
      <family val="2"/>
    </font>
    <font>
      <i/>
      <sz val="11"/>
      <color rgb="FF12284C"/>
      <name val="Avenir Next LT Pro"/>
      <family val="2"/>
    </font>
    <font>
      <b/>
      <sz val="11"/>
      <color rgb="FF12284C"/>
      <name val="Avenir Next LT Pro"/>
      <family val="2"/>
    </font>
    <font>
      <sz val="10"/>
      <color rgb="FF12284C"/>
      <name val="Avenir Next LT Pro"/>
      <family val="2"/>
    </font>
    <font>
      <b/>
      <sz val="11"/>
      <color rgb="FF0070C0"/>
      <name val="Avenir Next LT Pro"/>
      <family val="2"/>
    </font>
    <font>
      <b/>
      <i/>
      <sz val="10"/>
      <color rgb="FF12284C"/>
      <name val="Avenir Next LT Pro"/>
      <family val="2"/>
    </font>
    <font>
      <i/>
      <sz val="10"/>
      <color rgb="FF12284C"/>
      <name val="Avenir Next LT Pro"/>
      <family val="2"/>
    </font>
    <font>
      <i/>
      <sz val="11"/>
      <color rgb="FFFF0000"/>
      <name val="Avenir Next LT Pro"/>
      <family val="2"/>
    </font>
    <font>
      <i/>
      <sz val="11"/>
      <color theme="1"/>
      <name val="Avenir Next LT Pro"/>
      <family val="2"/>
    </font>
    <font>
      <b/>
      <i/>
      <sz val="11"/>
      <color theme="1"/>
      <name val="Avenir Next LT Pro"/>
      <family val="2"/>
    </font>
    <font>
      <sz val="11"/>
      <color theme="4"/>
      <name val="Avenir Next LT Pro"/>
      <family val="2"/>
    </font>
    <font>
      <i/>
      <sz val="11"/>
      <color theme="4"/>
      <name val="Avenir Next LT Pro"/>
      <family val="2"/>
    </font>
    <font>
      <sz val="11"/>
      <color theme="0"/>
      <name val="Arial"/>
      <family val="2"/>
    </font>
    <font>
      <b/>
      <sz val="11"/>
      <color theme="0"/>
      <name val="Avenir Next LT Pro"/>
    </font>
    <font>
      <b/>
      <i/>
      <sz val="11"/>
      <color theme="0"/>
      <name val="Avenir Next LT Pro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62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2284C"/>
        <bgColor indexed="64"/>
      </patternFill>
    </fill>
    <fill>
      <patternFill patternType="solid">
        <fgColor theme="6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91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/>
    <xf numFmtId="0" fontId="9" fillId="0" borderId="0" xfId="0" applyFont="1"/>
    <xf numFmtId="0" fontId="13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4" fillId="0" borderId="0" xfId="0" applyFont="1" applyAlignment="1">
      <alignment vertical="center"/>
    </xf>
    <xf numFmtId="43" fontId="1" fillId="0" borderId="0" xfId="0" applyNumberFormat="1" applyFont="1" applyAlignment="1">
      <alignment vertical="center" wrapText="1"/>
    </xf>
    <xf numFmtId="43" fontId="8" fillId="0" borderId="0" xfId="0" applyNumberFormat="1" applyFont="1" applyAlignment="1">
      <alignment vertical="center" wrapText="1"/>
    </xf>
    <xf numFmtId="43" fontId="16" fillId="0" borderId="20" xfId="0" applyNumberFormat="1" applyFont="1" applyBorder="1" applyAlignment="1">
      <alignment horizontal="right" vertical="center"/>
    </xf>
    <xf numFmtId="43" fontId="15" fillId="0" borderId="21" xfId="0" applyNumberFormat="1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43" fontId="26" fillId="2" borderId="1" xfId="1" applyFont="1" applyFill="1" applyBorder="1" applyAlignment="1">
      <alignment horizontal="right" vertical="center"/>
    </xf>
    <xf numFmtId="0" fontId="27" fillId="0" borderId="0" xfId="0" applyFont="1" applyAlignment="1">
      <alignment vertical="center" wrapText="1"/>
    </xf>
    <xf numFmtId="43" fontId="26" fillId="2" borderId="5" xfId="1" applyFont="1" applyFill="1" applyBorder="1" applyAlignment="1">
      <alignment horizontal="right" vertical="center"/>
    </xf>
    <xf numFmtId="43" fontId="26" fillId="2" borderId="19" xfId="1" applyFont="1" applyFill="1" applyBorder="1" applyAlignment="1">
      <alignment horizontal="right" vertical="center"/>
    </xf>
    <xf numFmtId="43" fontId="29" fillId="2" borderId="10" xfId="1" applyFont="1" applyFill="1" applyBorder="1" applyAlignment="1">
      <alignment horizontal="right" vertical="center"/>
    </xf>
    <xf numFmtId="43" fontId="28" fillId="2" borderId="10" xfId="1" applyFont="1" applyFill="1" applyBorder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 wrapText="1"/>
    </xf>
    <xf numFmtId="43" fontId="26" fillId="2" borderId="5" xfId="1" applyFont="1" applyFill="1" applyBorder="1" applyAlignment="1">
      <alignment vertical="center"/>
    </xf>
    <xf numFmtId="43" fontId="26" fillId="2" borderId="1" xfId="1" applyFont="1" applyFill="1" applyBorder="1" applyAlignment="1">
      <alignment vertical="center"/>
    </xf>
    <xf numFmtId="43" fontId="26" fillId="2" borderId="19" xfId="1" applyFont="1" applyFill="1" applyBorder="1" applyAlignment="1">
      <alignment vertical="center"/>
    </xf>
    <xf numFmtId="43" fontId="29" fillId="2" borderId="10" xfId="1" applyFont="1" applyFill="1" applyBorder="1" applyAlignment="1">
      <alignment vertical="center"/>
    </xf>
    <xf numFmtId="43" fontId="28" fillId="2" borderId="10" xfId="1" applyFont="1" applyFill="1" applyBorder="1" applyAlignment="1">
      <alignment vertical="center"/>
    </xf>
    <xf numFmtId="43" fontId="29" fillId="2" borderId="9" xfId="1" applyFont="1" applyFill="1" applyBorder="1" applyAlignment="1">
      <alignment vertical="center"/>
    </xf>
    <xf numFmtId="43" fontId="26" fillId="2" borderId="31" xfId="1" applyFont="1" applyFill="1" applyBorder="1" applyAlignment="1">
      <alignment vertical="center"/>
    </xf>
    <xf numFmtId="43" fontId="23" fillId="3" borderId="10" xfId="0" applyNumberFormat="1" applyFont="1" applyFill="1" applyBorder="1" applyAlignment="1">
      <alignment horizontal="center" vertical="center" wrapText="1"/>
    </xf>
    <xf numFmtId="43" fontId="26" fillId="2" borderId="25" xfId="1" applyFont="1" applyFill="1" applyBorder="1" applyAlignment="1">
      <alignment vertical="center"/>
    </xf>
    <xf numFmtId="43" fontId="26" fillId="2" borderId="26" xfId="1" applyFont="1" applyFill="1" applyBorder="1" applyAlignment="1">
      <alignment vertical="center"/>
    </xf>
    <xf numFmtId="43" fontId="29" fillId="2" borderId="35" xfId="1" applyFont="1" applyFill="1" applyBorder="1" applyAlignment="1">
      <alignment vertical="center"/>
    </xf>
    <xf numFmtId="43" fontId="28" fillId="2" borderId="35" xfId="1" applyFont="1" applyFill="1" applyBorder="1" applyAlignment="1">
      <alignment vertical="center"/>
    </xf>
    <xf numFmtId="0" fontId="11" fillId="5" borderId="0" xfId="0" applyFont="1" applyFill="1" applyAlignment="1">
      <alignment vertical="center"/>
    </xf>
    <xf numFmtId="0" fontId="9" fillId="4" borderId="25" xfId="0" applyFont="1" applyFill="1" applyBorder="1" applyAlignment="1">
      <alignment vertical="center"/>
    </xf>
    <xf numFmtId="43" fontId="26" fillId="2" borderId="36" xfId="1" applyFont="1" applyFill="1" applyBorder="1" applyAlignment="1">
      <alignment horizontal="right" vertical="center"/>
    </xf>
    <xf numFmtId="43" fontId="26" fillId="2" borderId="25" xfId="1" applyFont="1" applyFill="1" applyBorder="1" applyAlignment="1">
      <alignment horizontal="right" vertical="center"/>
    </xf>
    <xf numFmtId="43" fontId="26" fillId="0" borderId="1" xfId="1" applyFont="1" applyFill="1" applyBorder="1" applyAlignment="1" applyProtection="1">
      <alignment horizontal="right" vertical="center"/>
      <protection locked="0"/>
    </xf>
    <xf numFmtId="43" fontId="29" fillId="0" borderId="1" xfId="1" applyFont="1" applyFill="1" applyBorder="1" applyAlignment="1" applyProtection="1">
      <alignment horizontal="right" vertical="center"/>
      <protection locked="0"/>
    </xf>
    <xf numFmtId="43" fontId="29" fillId="0" borderId="5" xfId="1" applyFont="1" applyFill="1" applyBorder="1" applyAlignment="1" applyProtection="1">
      <alignment horizontal="right" vertical="center"/>
      <protection locked="0"/>
    </xf>
    <xf numFmtId="43" fontId="26" fillId="0" borderId="19" xfId="1" applyFont="1" applyFill="1" applyBorder="1" applyAlignment="1" applyProtection="1">
      <alignment horizontal="right" vertical="center"/>
      <protection locked="0"/>
    </xf>
    <xf numFmtId="43" fontId="26" fillId="0" borderId="5" xfId="1" applyFont="1" applyFill="1" applyBorder="1" applyAlignment="1" applyProtection="1">
      <alignment horizontal="right" vertical="center"/>
      <protection locked="0"/>
    </xf>
    <xf numFmtId="43" fontId="26" fillId="0" borderId="25" xfId="1" applyFont="1" applyFill="1" applyBorder="1" applyAlignment="1" applyProtection="1">
      <alignment horizontal="right" vertical="center"/>
      <protection locked="0"/>
    </xf>
    <xf numFmtId="43" fontId="26" fillId="0" borderId="36" xfId="1" applyFont="1" applyFill="1" applyBorder="1" applyAlignment="1" applyProtection="1">
      <alignment horizontal="right" vertical="center"/>
      <protection locked="0"/>
    </xf>
    <xf numFmtId="43" fontId="26" fillId="0" borderId="25" xfId="1" applyFont="1" applyFill="1" applyBorder="1" applyAlignment="1" applyProtection="1">
      <alignment vertical="center"/>
      <protection locked="0"/>
    </xf>
    <xf numFmtId="43" fontId="26" fillId="0" borderId="26" xfId="1" applyFont="1" applyFill="1" applyBorder="1" applyAlignment="1" applyProtection="1">
      <alignment vertical="center"/>
      <protection locked="0"/>
    </xf>
    <xf numFmtId="43" fontId="26" fillId="0" borderId="1" xfId="1" applyFont="1" applyFill="1" applyBorder="1" applyAlignment="1" applyProtection="1">
      <alignment vertical="center"/>
      <protection locked="0"/>
    </xf>
    <xf numFmtId="43" fontId="26" fillId="0" borderId="31" xfId="1" applyFont="1" applyFill="1" applyBorder="1" applyAlignment="1" applyProtection="1">
      <alignment vertical="center"/>
      <protection locked="0"/>
    </xf>
    <xf numFmtId="43" fontId="26" fillId="0" borderId="19" xfId="1" applyFont="1" applyFill="1" applyBorder="1" applyAlignment="1" applyProtection="1">
      <alignment vertical="center"/>
      <protection locked="0"/>
    </xf>
    <xf numFmtId="43" fontId="23" fillId="2" borderId="2" xfId="0" applyNumberFormat="1" applyFont="1" applyFill="1" applyBorder="1" applyAlignment="1">
      <alignment horizontal="left" vertical="center"/>
    </xf>
    <xf numFmtId="43" fontId="24" fillId="2" borderId="8" xfId="0" applyNumberFormat="1" applyFont="1" applyFill="1" applyBorder="1" applyAlignment="1">
      <alignment horizontal="left" vertical="center"/>
    </xf>
    <xf numFmtId="43" fontId="28" fillId="2" borderId="2" xfId="0" applyNumberFormat="1" applyFont="1" applyFill="1" applyBorder="1" applyAlignment="1">
      <alignment horizontal="left" vertical="center"/>
    </xf>
    <xf numFmtId="43" fontId="29" fillId="2" borderId="8" xfId="0" applyNumberFormat="1" applyFont="1" applyFill="1" applyBorder="1" applyAlignment="1">
      <alignment horizontal="left" vertical="center"/>
    </xf>
    <xf numFmtId="43" fontId="28" fillId="2" borderId="6" xfId="0" applyNumberFormat="1" applyFont="1" applyFill="1" applyBorder="1" applyAlignment="1">
      <alignment horizontal="left" vertical="center"/>
    </xf>
    <xf numFmtId="43" fontId="29" fillId="2" borderId="12" xfId="0" applyNumberFormat="1" applyFont="1" applyFill="1" applyBorder="1" applyAlignment="1">
      <alignment horizontal="left" vertical="center"/>
    </xf>
    <xf numFmtId="43" fontId="28" fillId="2" borderId="0" xfId="0" applyNumberFormat="1" applyFont="1" applyFill="1" applyAlignment="1">
      <alignment horizontal="left" vertical="center"/>
    </xf>
    <xf numFmtId="43" fontId="29" fillId="2" borderId="15" xfId="0" applyNumberFormat="1" applyFont="1" applyFill="1" applyBorder="1" applyAlignment="1">
      <alignment horizontal="left" vertical="center"/>
    </xf>
    <xf numFmtId="43" fontId="16" fillId="3" borderId="10" xfId="1" applyFont="1" applyFill="1" applyBorder="1" applyAlignment="1">
      <alignment vertical="center"/>
    </xf>
    <xf numFmtId="43" fontId="7" fillId="3" borderId="1" xfId="0" applyNumberFormat="1" applyFont="1" applyFill="1" applyBorder="1" applyAlignment="1">
      <alignment horizontal="center" vertical="center" wrapText="1"/>
    </xf>
    <xf numFmtId="43" fontId="16" fillId="3" borderId="13" xfId="1" applyFont="1" applyFill="1" applyBorder="1" applyAlignment="1">
      <alignment vertical="center"/>
    </xf>
    <xf numFmtId="43" fontId="7" fillId="3" borderId="8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2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23" fillId="2" borderId="6" xfId="0" applyFont="1" applyFill="1" applyBorder="1" applyAlignment="1">
      <alignment horizontal="left" vertical="center"/>
    </xf>
    <xf numFmtId="0" fontId="6" fillId="0" borderId="37" xfId="0" applyFont="1" applyBorder="1" applyAlignment="1">
      <alignment horizontal="right" vertical="center"/>
    </xf>
    <xf numFmtId="0" fontId="23" fillId="3" borderId="4" xfId="0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right" vertical="center"/>
    </xf>
    <xf numFmtId="43" fontId="1" fillId="0" borderId="1" xfId="0" applyNumberFormat="1" applyFont="1" applyBorder="1" applyAlignment="1">
      <alignment vertical="center" wrapText="1"/>
    </xf>
    <xf numFmtId="43" fontId="23" fillId="3" borderId="9" xfId="0" applyNumberFormat="1" applyFont="1" applyFill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43" fontId="1" fillId="0" borderId="5" xfId="0" applyNumberFormat="1" applyFont="1" applyBorder="1" applyAlignment="1">
      <alignment vertical="center" wrapText="1"/>
    </xf>
    <xf numFmtId="14" fontId="1" fillId="0" borderId="0" xfId="0" applyNumberFormat="1" applyFont="1" applyAlignment="1">
      <alignment vertical="center" wrapText="1"/>
    </xf>
    <xf numFmtId="43" fontId="23" fillId="3" borderId="9" xfId="0" applyNumberFormat="1" applyFont="1" applyFill="1" applyBorder="1" applyAlignment="1">
      <alignment horizontal="left" vertical="center" wrapText="1"/>
    </xf>
    <xf numFmtId="0" fontId="35" fillId="0" borderId="0" xfId="0" applyFont="1" applyAlignment="1">
      <alignment vertical="center" wrapText="1"/>
    </xf>
    <xf numFmtId="0" fontId="25" fillId="3" borderId="2" xfId="0" applyFont="1" applyFill="1" applyBorder="1" applyAlignment="1">
      <alignment vertical="center" wrapText="1"/>
    </xf>
    <xf numFmtId="0" fontId="23" fillId="3" borderId="14" xfId="0" applyFont="1" applyFill="1" applyBorder="1" applyAlignment="1">
      <alignment vertical="center" wrapText="1"/>
    </xf>
    <xf numFmtId="14" fontId="25" fillId="3" borderId="2" xfId="0" applyNumberFormat="1" applyFont="1" applyFill="1" applyBorder="1" applyAlignment="1">
      <alignment vertical="center" wrapText="1"/>
    </xf>
    <xf numFmtId="14" fontId="23" fillId="3" borderId="9" xfId="0" applyNumberFormat="1" applyFont="1" applyFill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4" fontId="1" fillId="0" borderId="5" xfId="0" applyNumberFormat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44" fontId="9" fillId="0" borderId="0" xfId="0" applyNumberFormat="1" applyFont="1" applyAlignment="1">
      <alignment vertical="center" wrapText="1"/>
    </xf>
    <xf numFmtId="44" fontId="9" fillId="0" borderId="0" xfId="0" applyNumberFormat="1" applyFont="1"/>
    <xf numFmtId="0" fontId="9" fillId="7" borderId="1" xfId="0" applyFont="1" applyFill="1" applyBorder="1" applyAlignment="1">
      <alignment vertical="center" wrapText="1"/>
    </xf>
    <xf numFmtId="44" fontId="25" fillId="3" borderId="2" xfId="0" applyNumberFormat="1" applyFont="1" applyFill="1" applyBorder="1" applyAlignment="1">
      <alignment vertical="center" wrapText="1"/>
    </xf>
    <xf numFmtId="44" fontId="23" fillId="3" borderId="9" xfId="0" applyNumberFormat="1" applyFont="1" applyFill="1" applyBorder="1" applyAlignment="1">
      <alignment vertical="center" wrapText="1"/>
    </xf>
    <xf numFmtId="44" fontId="1" fillId="0" borderId="1" xfId="0" applyNumberFormat="1" applyFont="1" applyBorder="1" applyAlignment="1">
      <alignment vertical="center" wrapText="1"/>
    </xf>
    <xf numFmtId="44" fontId="1" fillId="0" borderId="5" xfId="0" applyNumberFormat="1" applyFont="1" applyBorder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44" fontId="37" fillId="6" borderId="5" xfId="0" applyNumberFormat="1" applyFont="1" applyFill="1" applyBorder="1" applyAlignment="1">
      <alignment vertical="center"/>
    </xf>
    <xf numFmtId="44" fontId="9" fillId="7" borderId="1" xfId="0" applyNumberFormat="1" applyFont="1" applyFill="1" applyBorder="1"/>
    <xf numFmtId="44" fontId="9" fillId="7" borderId="1" xfId="0" applyNumberFormat="1" applyFont="1" applyFill="1" applyBorder="1" applyAlignment="1">
      <alignment vertical="center" wrapText="1"/>
    </xf>
    <xf numFmtId="44" fontId="9" fillId="7" borderId="8" xfId="0" applyNumberFormat="1" applyFont="1" applyFill="1" applyBorder="1"/>
    <xf numFmtId="0" fontId="0" fillId="0" borderId="0" xfId="0" pivotButton="1"/>
    <xf numFmtId="0" fontId="21" fillId="0" borderId="25" xfId="0" applyFont="1" applyBorder="1" applyAlignment="1" applyProtection="1">
      <alignment horizontal="left" vertical="center" wrapText="1"/>
      <protection locked="0"/>
    </xf>
    <xf numFmtId="0" fontId="21" fillId="0" borderId="26" xfId="0" applyFont="1" applyBorder="1" applyAlignment="1" applyProtection="1">
      <alignment horizontal="left" vertical="center" wrapText="1"/>
      <protection locked="0"/>
    </xf>
    <xf numFmtId="0" fontId="23" fillId="0" borderId="5" xfId="0" applyFont="1" applyBorder="1" applyAlignment="1">
      <alignment horizontal="left" vertical="center"/>
    </xf>
    <xf numFmtId="0" fontId="23" fillId="0" borderId="9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/>
    </xf>
    <xf numFmtId="0" fontId="23" fillId="2" borderId="35" xfId="0" applyFont="1" applyFill="1" applyBorder="1" applyAlignment="1">
      <alignment horizontal="right" vertical="center"/>
    </xf>
    <xf numFmtId="0" fontId="21" fillId="0" borderId="7" xfId="0" applyFont="1" applyBorder="1" applyAlignment="1" applyProtection="1">
      <alignment horizontal="left" vertical="center" wrapText="1"/>
      <protection locked="0"/>
    </xf>
    <xf numFmtId="0" fontId="21" fillId="0" borderId="2" xfId="0" applyFont="1" applyBorder="1" applyAlignment="1" applyProtection="1">
      <alignment horizontal="left" vertical="center" wrapText="1"/>
      <protection locked="0"/>
    </xf>
    <xf numFmtId="0" fontId="21" fillId="0" borderId="8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21" fillId="0" borderId="34" xfId="0" applyFont="1" applyBorder="1" applyAlignment="1" applyProtection="1">
      <alignment horizontal="left" vertical="center" wrapText="1"/>
      <protection locked="0"/>
    </xf>
    <xf numFmtId="0" fontId="23" fillId="2" borderId="22" xfId="0" applyFont="1" applyFill="1" applyBorder="1" applyAlignment="1">
      <alignment horizontal="right" vertical="center"/>
    </xf>
    <xf numFmtId="0" fontId="23" fillId="2" borderId="23" xfId="0" applyFont="1" applyFill="1" applyBorder="1" applyAlignment="1">
      <alignment horizontal="right" vertical="center"/>
    </xf>
    <xf numFmtId="0" fontId="23" fillId="2" borderId="24" xfId="0" applyFont="1" applyFill="1" applyBorder="1" applyAlignment="1">
      <alignment horizontal="right" vertical="center"/>
    </xf>
    <xf numFmtId="0" fontId="23" fillId="2" borderId="7" xfId="0" applyFont="1" applyFill="1" applyBorder="1" applyAlignment="1">
      <alignment horizontal="right" vertical="center"/>
    </xf>
    <xf numFmtId="0" fontId="23" fillId="2" borderId="2" xfId="0" applyFont="1" applyFill="1" applyBorder="1" applyAlignment="1">
      <alignment horizontal="right" vertical="center"/>
    </xf>
    <xf numFmtId="0" fontId="23" fillId="2" borderId="8" xfId="0" applyFont="1" applyFill="1" applyBorder="1" applyAlignment="1">
      <alignment horizontal="right" vertical="center"/>
    </xf>
    <xf numFmtId="0" fontId="34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21" fillId="0" borderId="16" xfId="0" applyFont="1" applyBorder="1" applyAlignment="1" applyProtection="1">
      <alignment horizontal="left" vertical="center" wrapText="1"/>
      <protection locked="0"/>
    </xf>
    <xf numFmtId="0" fontId="21" fillId="0" borderId="17" xfId="0" applyFont="1" applyBorder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43" fontId="26" fillId="2" borderId="11" xfId="1" applyFont="1" applyFill="1" applyBorder="1" applyAlignment="1">
      <alignment horizontal="right" vertical="center" wrapText="1"/>
    </xf>
    <xf numFmtId="43" fontId="26" fillId="2" borderId="6" xfId="1" applyFont="1" applyFill="1" applyBorder="1" applyAlignment="1">
      <alignment horizontal="right" vertical="center" wrapText="1"/>
    </xf>
    <xf numFmtId="43" fontId="26" fillId="2" borderId="12" xfId="1" applyFont="1" applyFill="1" applyBorder="1" applyAlignment="1">
      <alignment horizontal="right" vertical="center" wrapText="1"/>
    </xf>
    <xf numFmtId="43" fontId="26" fillId="2" borderId="14" xfId="1" applyFont="1" applyFill="1" applyBorder="1" applyAlignment="1">
      <alignment horizontal="right" vertical="center" wrapText="1"/>
    </xf>
    <xf numFmtId="43" fontId="26" fillId="2" borderId="0" xfId="1" applyFont="1" applyFill="1" applyBorder="1" applyAlignment="1">
      <alignment horizontal="right" vertical="center" wrapText="1"/>
    </xf>
    <xf numFmtId="43" fontId="26" fillId="2" borderId="15" xfId="1" applyFont="1" applyFill="1" applyBorder="1" applyAlignment="1">
      <alignment horizontal="right" vertical="center" wrapText="1"/>
    </xf>
    <xf numFmtId="43" fontId="26" fillId="2" borderId="3" xfId="1" applyFont="1" applyFill="1" applyBorder="1" applyAlignment="1">
      <alignment horizontal="right" vertical="center" wrapText="1"/>
    </xf>
    <xf numFmtId="43" fontId="26" fillId="2" borderId="4" xfId="1" applyFont="1" applyFill="1" applyBorder="1" applyAlignment="1">
      <alignment horizontal="right" vertical="center" wrapText="1"/>
    </xf>
    <xf numFmtId="43" fontId="26" fillId="2" borderId="13" xfId="1" applyFont="1" applyFill="1" applyBorder="1" applyAlignment="1">
      <alignment horizontal="right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25" fillId="0" borderId="10" xfId="0" applyFont="1" applyBorder="1" applyAlignment="1">
      <alignment horizontal="left" vertical="center" wrapText="1"/>
    </xf>
    <xf numFmtId="0" fontId="33" fillId="0" borderId="7" xfId="0" applyFont="1" applyBorder="1" applyAlignment="1" applyProtection="1">
      <alignment horizontal="left" vertical="center" wrapText="1"/>
      <protection locked="0"/>
    </xf>
    <xf numFmtId="0" fontId="33" fillId="0" borderId="2" xfId="0" applyFont="1" applyBorder="1" applyAlignment="1" applyProtection="1">
      <alignment horizontal="left" vertical="center" wrapText="1"/>
      <protection locked="0"/>
    </xf>
    <xf numFmtId="0" fontId="33" fillId="0" borderId="8" xfId="0" applyFont="1" applyBorder="1" applyAlignment="1" applyProtection="1">
      <alignment horizontal="left" vertical="center" wrapText="1"/>
      <protection locked="0"/>
    </xf>
    <xf numFmtId="0" fontId="21" fillId="2" borderId="16" xfId="0" applyFont="1" applyFill="1" applyBorder="1" applyAlignment="1">
      <alignment horizontal="left" vertical="center" wrapText="1"/>
    </xf>
    <xf numFmtId="0" fontId="21" fillId="2" borderId="17" xfId="0" applyFont="1" applyFill="1" applyBorder="1" applyAlignment="1">
      <alignment horizontal="left" vertical="center" wrapText="1"/>
    </xf>
    <xf numFmtId="0" fontId="21" fillId="2" borderId="18" xfId="0" applyFont="1" applyFill="1" applyBorder="1" applyAlignment="1">
      <alignment horizontal="left" vertical="center" wrapText="1"/>
    </xf>
    <xf numFmtId="0" fontId="21" fillId="2" borderId="7" xfId="0" applyFont="1" applyFill="1" applyBorder="1" applyAlignment="1">
      <alignment horizontal="left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21" fillId="2" borderId="8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right" vertical="center"/>
    </xf>
    <xf numFmtId="0" fontId="23" fillId="2" borderId="4" xfId="0" applyFont="1" applyFill="1" applyBorder="1" applyAlignment="1">
      <alignment horizontal="right" vertical="center"/>
    </xf>
    <xf numFmtId="0" fontId="23" fillId="2" borderId="13" xfId="0" applyFont="1" applyFill="1" applyBorder="1" applyAlignment="1">
      <alignment horizontal="right" vertical="center"/>
    </xf>
    <xf numFmtId="0" fontId="23" fillId="3" borderId="7" xfId="0" applyFont="1" applyFill="1" applyBorder="1" applyAlignment="1">
      <alignment horizontal="left" vertical="center" wrapText="1"/>
    </xf>
    <xf numFmtId="0" fontId="23" fillId="3" borderId="2" xfId="0" applyFont="1" applyFill="1" applyBorder="1" applyAlignment="1">
      <alignment horizontal="left" vertical="center" wrapText="1"/>
    </xf>
    <xf numFmtId="0" fontId="23" fillId="3" borderId="8" xfId="0" applyFont="1" applyFill="1" applyBorder="1" applyAlignment="1">
      <alignment horizontal="left" vertical="center" wrapText="1"/>
    </xf>
    <xf numFmtId="10" fontId="21" fillId="2" borderId="7" xfId="0" applyNumberFormat="1" applyFont="1" applyFill="1" applyBorder="1" applyAlignment="1">
      <alignment horizontal="left" vertical="center" wrapText="1"/>
    </xf>
    <xf numFmtId="10" fontId="21" fillId="2" borderId="2" xfId="0" applyNumberFormat="1" applyFont="1" applyFill="1" applyBorder="1" applyAlignment="1">
      <alignment horizontal="left" vertical="center" wrapText="1"/>
    </xf>
    <xf numFmtId="10" fontId="21" fillId="2" borderId="8" xfId="0" applyNumberFormat="1" applyFont="1" applyFill="1" applyBorder="1" applyAlignment="1">
      <alignment horizontal="left" vertical="center" wrapText="1"/>
    </xf>
    <xf numFmtId="10" fontId="21" fillId="2" borderId="11" xfId="0" applyNumberFormat="1" applyFont="1" applyFill="1" applyBorder="1" applyAlignment="1">
      <alignment horizontal="left" vertical="center" wrapText="1"/>
    </xf>
    <xf numFmtId="10" fontId="21" fillId="2" borderId="6" xfId="0" applyNumberFormat="1" applyFont="1" applyFill="1" applyBorder="1" applyAlignment="1">
      <alignment horizontal="left" vertical="center" wrapText="1"/>
    </xf>
    <xf numFmtId="10" fontId="21" fillId="2" borderId="12" xfId="0" applyNumberFormat="1" applyFont="1" applyFill="1" applyBorder="1" applyAlignment="1">
      <alignment horizontal="left" vertical="center" wrapText="1"/>
    </xf>
    <xf numFmtId="10" fontId="21" fillId="2" borderId="3" xfId="0" applyNumberFormat="1" applyFont="1" applyFill="1" applyBorder="1" applyAlignment="1">
      <alignment horizontal="left" vertical="center" wrapText="1"/>
    </xf>
    <xf numFmtId="10" fontId="21" fillId="2" borderId="4" xfId="0" applyNumberFormat="1" applyFont="1" applyFill="1" applyBorder="1" applyAlignment="1">
      <alignment horizontal="left" vertical="center" wrapText="1"/>
    </xf>
    <xf numFmtId="10" fontId="21" fillId="2" borderId="13" xfId="0" applyNumberFormat="1" applyFont="1" applyFill="1" applyBorder="1" applyAlignment="1">
      <alignment horizontal="left" vertical="center" wrapText="1"/>
    </xf>
    <xf numFmtId="10" fontId="21" fillId="2" borderId="25" xfId="0" applyNumberFormat="1" applyFont="1" applyFill="1" applyBorder="1" applyAlignment="1">
      <alignment horizontal="left" vertical="center" wrapText="1"/>
    </xf>
    <xf numFmtId="0" fontId="21" fillId="0" borderId="5" xfId="0" applyFont="1" applyBorder="1" applyAlignment="1">
      <alignment horizontal="right" vertical="center"/>
    </xf>
    <xf numFmtId="0" fontId="21" fillId="0" borderId="9" xfId="0" applyFont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6" fillId="0" borderId="20" xfId="0" applyFont="1" applyBorder="1" applyAlignment="1">
      <alignment horizontal="right" vertical="center"/>
    </xf>
    <xf numFmtId="0" fontId="22" fillId="2" borderId="35" xfId="0" applyFont="1" applyFill="1" applyBorder="1" applyAlignment="1">
      <alignment vertical="center" wrapText="1"/>
    </xf>
    <xf numFmtId="0" fontId="22" fillId="2" borderId="25" xfId="0" applyFont="1" applyFill="1" applyBorder="1" applyAlignment="1">
      <alignment vertical="center" wrapText="1"/>
    </xf>
    <xf numFmtId="0" fontId="25" fillId="3" borderId="3" xfId="0" applyFont="1" applyFill="1" applyBorder="1" applyAlignment="1">
      <alignment horizontal="left" vertical="center" wrapText="1"/>
    </xf>
    <xf numFmtId="0" fontId="25" fillId="3" borderId="4" xfId="0" applyFont="1" applyFill="1" applyBorder="1" applyAlignment="1">
      <alignment horizontal="left" vertical="center" wrapText="1"/>
    </xf>
    <xf numFmtId="0" fontId="25" fillId="3" borderId="13" xfId="0" applyFont="1" applyFill="1" applyBorder="1" applyAlignment="1">
      <alignment horizontal="left" vertical="center" wrapText="1"/>
    </xf>
    <xf numFmtId="0" fontId="21" fillId="0" borderId="11" xfId="0" applyFont="1" applyBorder="1" applyAlignment="1">
      <alignment horizontal="right" vertical="center"/>
    </xf>
    <xf numFmtId="0" fontId="21" fillId="0" borderId="14" xfId="0" applyFont="1" applyBorder="1" applyAlignment="1">
      <alignment horizontal="right" vertical="center"/>
    </xf>
    <xf numFmtId="0" fontId="32" fillId="0" borderId="11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0" fontId="32" fillId="0" borderId="10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23" fillId="2" borderId="38" xfId="0" applyFont="1" applyFill="1" applyBorder="1" applyAlignment="1">
      <alignment horizontal="right" vertical="center"/>
    </xf>
    <xf numFmtId="0" fontId="23" fillId="2" borderId="39" xfId="0" applyFont="1" applyFill="1" applyBorder="1" applyAlignment="1">
      <alignment horizontal="right" vertical="center"/>
    </xf>
    <xf numFmtId="0" fontId="23" fillId="2" borderId="40" xfId="0" applyFont="1" applyFill="1" applyBorder="1" applyAlignment="1">
      <alignment horizontal="right" vertical="center"/>
    </xf>
    <xf numFmtId="0" fontId="25" fillId="3" borderId="7" xfId="0" applyFont="1" applyFill="1" applyBorder="1" applyAlignment="1">
      <alignment vertical="center" wrapText="1"/>
    </xf>
    <xf numFmtId="0" fontId="25" fillId="3" borderId="2" xfId="0" applyFont="1" applyFill="1" applyBorder="1" applyAlignment="1">
      <alignment vertical="center" wrapText="1"/>
    </xf>
    <xf numFmtId="0" fontId="36" fillId="6" borderId="6" xfId="0" applyFont="1" applyFill="1" applyBorder="1" applyAlignment="1">
      <alignment horizontal="center" vertical="center" wrapText="1"/>
    </xf>
    <xf numFmtId="0" fontId="36" fillId="6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venir Next LT Pro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venir Next LT Pro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venir Next LT Pro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venir Next LT Pro"/>
        <scheme val="none"/>
      </font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venir Next LT Pro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4" formatCode="_(&quot;$&quot;* #,##0.00_);_(&quot;$&quot;* \(#,##0.00\);_(&quot;$&quot;* &quot;-&quot;??_);_(@_)"/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/>
        <color rgb="FF0563C1"/>
      </font>
    </dxf>
    <dxf>
      <font>
        <b val="0"/>
        <i/>
        <color rgb="FF0563C1"/>
      </font>
    </dxf>
    <dxf>
      <font>
        <b val="0"/>
        <i/>
        <color rgb="FF0563C1"/>
      </font>
    </dxf>
    <dxf>
      <font>
        <b val="0"/>
        <i/>
        <color rgb="FF0563C1"/>
      </font>
    </dxf>
    <dxf>
      <font>
        <b val="0"/>
        <i/>
        <color rgb="FF0563C1"/>
      </font>
    </dxf>
  </dxfs>
  <tableStyles count="0" defaultTableStyle="TableStyleMedium2" defaultPivotStyle="PivotStyleLight16"/>
  <colors>
    <mruColors>
      <color rgb="FF12284C"/>
      <color rgb="FFFFC629"/>
      <color rgb="FF0563C1"/>
      <color rgb="FF4FD1FF"/>
      <color rgb="FFFCE6A9"/>
      <color rgb="FFFFE59E"/>
      <color rgb="FFAD8B19"/>
      <color rgb="FFD7E2F5"/>
      <color rgb="FFDBB7FF"/>
      <color rgb="FFEA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Excel Services" refreshedDate="46064.463076967593" createdVersion="8" refreshedVersion="8" minRefreshableVersion="3" recordCount="498" xr:uid="{41A3F36E-F098-467D-B8CE-7ED82E1446BF}">
  <cacheSource type="worksheet">
    <worksheetSource name="Expense_Log"/>
  </cacheSource>
  <cacheFields count="6">
    <cacheField name="Expense" numFmtId="0">
      <sharedItems containsNonDate="0" containsString="0" containsBlank="1"/>
    </cacheField>
    <cacheField name="Spend Category" numFmtId="43">
      <sharedItems containsNonDate="0" containsBlank="1" count="4">
        <m/>
        <s v="6400: Gas Allowance" u="1"/>
        <s v="6400: Indirect Cost" u="1"/>
        <s v="5550: Inventory Computer and Technology Equipment 1,000 to 9,999.99" u="1"/>
      </sharedItems>
    </cacheField>
    <cacheField name="Amount" numFmtId="44">
      <sharedItems containsNonDate="0" containsString="0" containsBlank="1"/>
    </cacheField>
    <cacheField name="Date" numFmtId="14">
      <sharedItems containsNonDate="0" containsString="0" containsBlank="1"/>
    </cacheField>
    <cacheField name="Requition Number" numFmtId="43">
      <sharedItems containsNonDate="0" containsString="0" containsBlank="1"/>
    </cacheField>
    <cacheField name="Purchase Order" numFmtId="43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 pivotCacheId="107786218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8"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  <r>
    <m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55CD48-D751-46AC-9E3D-112E10F5D245}" name="PivotTable1" cacheId="25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fieldListSortAscending="1">
  <location ref="S2:T2" firstHeaderRow="1" firstDataRow="1" firstDataCol="1"/>
  <pivotFields count="6"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showAll="0" defaultSubtotal="0">
      <items count="4">
        <item x="0"/>
        <item m="1" x="3"/>
        <item m="1"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colItems count="1">
    <i/>
  </colItems>
  <dataFields count="1">
    <dataField name="Sum of Amount" fld="2" baseField="0" baseItem="0"/>
  </dataFields>
  <pivotTableStyleInfo name="PivotStyleLight16" showRowHeaders="1" showColHeaders="1" showRowStripes="0" showColStripes="0" showLastColumn="1"/>
  <filters count="1">
    <filter fld="1" type="captionNotBeginsWith" evalOrder="-1" id="3" stringValue1="(blank)">
      <autoFilter ref="A1">
        <filterColumn colId="0">
          <customFilters>
            <customFilter operator="notEqual" val="(blank)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5D5DAB-C32D-433E-ADCC-DC6B3EB5EDBE}" name="Expense_Log" displayName="Expense_Log" ref="A2:F500" totalsRowShown="0" headerRowBorderDxfId="12" tableBorderDxfId="13" totalsRowBorderDxfId="11">
  <autoFilter ref="A2:F500" xr:uid="{FB5D5DAB-C32D-433E-ADCC-DC6B3EB5EDBE}"/>
  <tableColumns count="6">
    <tableColumn id="1" xr3:uid="{C6BE2C68-7220-4C1F-A2F2-0CFCC091ECD5}" name="Expense" dataDxfId="10">
      <calculatedColumnFormula array="1">_xlfn.UNIQUE(Budget!B:B)</calculatedColumnFormula>
    </tableColumn>
    <tableColumn id="2" xr3:uid="{4D782B66-92D9-48F2-A4CA-070C0C8F560E}" name="Spend Category" dataDxfId="9"/>
    <tableColumn id="9" xr3:uid="{F047AB89-01B7-4417-A3C1-9C3CF7482B3F}" name="Amount" dataDxfId="8"/>
    <tableColumn id="8" xr3:uid="{1A9C0636-CD0E-4007-8A21-625C90FC8B92}" name="Date" dataDxfId="7"/>
    <tableColumn id="6" xr3:uid="{921AF706-988E-485D-AD88-F3B74202F289}" name="Requition Number" dataDxfId="6"/>
    <tableColumn id="7" xr3:uid="{36805C44-19F4-4B9F-9123-4216B499D977}" name="Purchase Order" dataDxfId="5"/>
  </tableColumns>
  <tableStyleInfo name="TableStyleLight1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7267BBA-F030-4504-8AFA-6F429B4CB650}" name="Object_Class_Spend_Cat" displayName="Object_Class_Spend_Cat" ref="A2:C237" totalsRowShown="0" headerRowDxfId="4" dataDxfId="3">
  <autoFilter ref="A2:C237" xr:uid="{77267BBA-F030-4504-8AFA-6F429B4CB650}"/>
  <sortState xmlns:xlrd2="http://schemas.microsoft.com/office/spreadsheetml/2017/richdata2" ref="A3:C237">
    <sortCondition ref="A2:A237"/>
  </sortState>
  <tableColumns count="3">
    <tableColumn id="5" xr3:uid="{4C0FDB36-1239-405E-8200-A8BDF100D2AD}" name="Object Class" dataDxfId="2"/>
    <tableColumn id="1" xr3:uid="{47EDBA3A-C750-42F4-B6F3-C7F9A83A09CF}" name="Spend Category" dataDxfId="1"/>
    <tableColumn id="2" xr3:uid="{7C54E32C-CB38-484F-ACCC-A672480E7D80}" name="Spend Category Hierarchy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030E7-3A24-4ECB-A6B9-4D72B813A598}">
  <sheetPr>
    <tabColor rgb="FFFFC629"/>
    <pageSetUpPr fitToPage="1"/>
  </sheetPr>
  <dimension ref="A1:R493"/>
  <sheetViews>
    <sheetView tabSelected="1" zoomScaleNormal="100" workbookViewId="0">
      <pane ySplit="2" topLeftCell="A65" activePane="bottomLeft" state="frozen"/>
      <selection pane="bottomLeft" activeCell="J71" sqref="J71"/>
      <selection activeCell="A3" sqref="A3"/>
    </sheetView>
  </sheetViews>
  <sheetFormatPr defaultColWidth="10.7109375" defaultRowHeight="20.25" customHeight="1"/>
  <cols>
    <col min="1" max="1" width="6" style="2" customWidth="1"/>
    <col min="2" max="4" width="23.5703125" style="2" customWidth="1"/>
    <col min="5" max="7" width="20.140625" style="2" customWidth="1"/>
    <col min="8" max="14" width="12.7109375" style="12" customWidth="1"/>
    <col min="15" max="15" width="14.140625" style="13" customWidth="1"/>
    <col min="16" max="16" width="4.42578125" style="1" customWidth="1"/>
    <col min="17" max="16384" width="10.7109375" style="2"/>
  </cols>
  <sheetData>
    <row r="1" spans="1:18" ht="20.25" customHeight="1">
      <c r="A1" s="175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 t="s">
        <v>1</v>
      </c>
      <c r="N1" s="176"/>
      <c r="O1" s="177"/>
      <c r="P1" s="16"/>
      <c r="Q1" s="17"/>
      <c r="R1" s="17"/>
    </row>
    <row r="2" spans="1:18" ht="20.25" customHeight="1">
      <c r="A2" s="155" t="s">
        <v>2</v>
      </c>
      <c r="B2" s="156"/>
      <c r="C2" s="156"/>
      <c r="D2" s="157"/>
      <c r="E2" s="155" t="s">
        <v>3</v>
      </c>
      <c r="F2" s="156"/>
      <c r="G2" s="157"/>
      <c r="H2" s="37" t="s">
        <v>4</v>
      </c>
      <c r="I2" s="37" t="s">
        <v>5</v>
      </c>
      <c r="J2" s="37" t="s">
        <v>6</v>
      </c>
      <c r="K2" s="37" t="s">
        <v>7</v>
      </c>
      <c r="L2" s="37" t="s">
        <v>8</v>
      </c>
      <c r="M2" s="37" t="s">
        <v>9</v>
      </c>
      <c r="N2" s="37" t="s">
        <v>10</v>
      </c>
      <c r="O2" s="37" t="s">
        <v>11</v>
      </c>
      <c r="P2" s="16"/>
      <c r="Q2" s="17"/>
      <c r="R2" s="17"/>
    </row>
    <row r="3" spans="1:18" ht="20.25" customHeight="1">
      <c r="A3" s="70" t="s">
        <v>12</v>
      </c>
      <c r="B3" s="71"/>
      <c r="C3" s="71"/>
      <c r="D3" s="71"/>
      <c r="E3" s="71"/>
      <c r="F3" s="71"/>
      <c r="G3" s="71"/>
      <c r="H3" s="58"/>
      <c r="I3" s="58"/>
      <c r="J3" s="58"/>
      <c r="K3" s="58"/>
      <c r="L3" s="58"/>
      <c r="M3" s="58"/>
      <c r="N3" s="58"/>
      <c r="O3" s="59"/>
      <c r="P3" s="16"/>
      <c r="Q3" s="17"/>
      <c r="R3" s="17"/>
    </row>
    <row r="4" spans="1:18" ht="20.25" customHeight="1">
      <c r="A4" s="139"/>
      <c r="B4" s="111" t="s">
        <v>13</v>
      </c>
      <c r="C4" s="112"/>
      <c r="D4" s="113"/>
      <c r="E4" s="111" t="s">
        <v>14</v>
      </c>
      <c r="F4" s="112"/>
      <c r="G4" s="113"/>
      <c r="H4" s="46"/>
      <c r="I4" s="46"/>
      <c r="J4" s="46"/>
      <c r="K4" s="46"/>
      <c r="L4" s="46"/>
      <c r="M4" s="130"/>
      <c r="N4" s="131"/>
      <c r="O4" s="132"/>
      <c r="P4" s="16"/>
      <c r="Q4" s="151" t="s">
        <v>15</v>
      </c>
      <c r="R4" s="151"/>
    </row>
    <row r="5" spans="1:18" ht="20.25" customHeight="1">
      <c r="A5" s="140"/>
      <c r="B5" s="111" t="s">
        <v>13</v>
      </c>
      <c r="C5" s="112"/>
      <c r="D5" s="113"/>
      <c r="E5" s="111" t="s">
        <v>14</v>
      </c>
      <c r="F5" s="112"/>
      <c r="G5" s="113"/>
      <c r="H5" s="46"/>
      <c r="I5" s="46"/>
      <c r="J5" s="46"/>
      <c r="K5" s="46"/>
      <c r="L5" s="46"/>
      <c r="M5" s="133"/>
      <c r="N5" s="134"/>
      <c r="O5" s="135"/>
      <c r="P5" s="20"/>
      <c r="Q5" s="151"/>
      <c r="R5" s="151"/>
    </row>
    <row r="6" spans="1:18" ht="20.25" customHeight="1">
      <c r="A6" s="140"/>
      <c r="B6" s="142" t="s">
        <v>13</v>
      </c>
      <c r="C6" s="143"/>
      <c r="D6" s="144"/>
      <c r="E6" s="111" t="s">
        <v>14</v>
      </c>
      <c r="F6" s="112"/>
      <c r="G6" s="113"/>
      <c r="H6" s="46"/>
      <c r="I6" s="46"/>
      <c r="J6" s="46"/>
      <c r="K6" s="46"/>
      <c r="L6" s="46"/>
      <c r="M6" s="133"/>
      <c r="N6" s="134"/>
      <c r="O6" s="135"/>
      <c r="P6" s="16"/>
      <c r="Q6" s="151"/>
      <c r="R6" s="151"/>
    </row>
    <row r="7" spans="1:18" ht="20.25" customHeight="1">
      <c r="A7" s="140"/>
      <c r="B7" s="111" t="s">
        <v>13</v>
      </c>
      <c r="C7" s="112"/>
      <c r="D7" s="113"/>
      <c r="E7" s="111" t="s">
        <v>14</v>
      </c>
      <c r="F7" s="112"/>
      <c r="G7" s="113"/>
      <c r="H7" s="46"/>
      <c r="I7" s="46"/>
      <c r="J7" s="46"/>
      <c r="K7" s="46"/>
      <c r="L7" s="46"/>
      <c r="M7" s="133"/>
      <c r="N7" s="134"/>
      <c r="O7" s="135"/>
      <c r="P7" s="16"/>
      <c r="Q7" s="21"/>
      <c r="R7" s="21"/>
    </row>
    <row r="8" spans="1:18" ht="20.25" customHeight="1">
      <c r="A8" s="141"/>
      <c r="B8" s="111" t="s">
        <v>13</v>
      </c>
      <c r="C8" s="112"/>
      <c r="D8" s="113"/>
      <c r="E8" s="111" t="s">
        <v>14</v>
      </c>
      <c r="F8" s="112"/>
      <c r="G8" s="113"/>
      <c r="H8" s="46"/>
      <c r="I8" s="46"/>
      <c r="J8" s="46"/>
      <c r="K8" s="46"/>
      <c r="L8" s="46"/>
      <c r="M8" s="136"/>
      <c r="N8" s="137"/>
      <c r="O8" s="138"/>
      <c r="P8" s="16"/>
      <c r="Q8" s="123" t="s">
        <v>16</v>
      </c>
      <c r="R8" s="124"/>
    </row>
    <row r="9" spans="1:18" ht="20.25" customHeight="1">
      <c r="A9" s="70" t="s">
        <v>17</v>
      </c>
      <c r="B9" s="71"/>
      <c r="C9" s="71"/>
      <c r="D9" s="71"/>
      <c r="E9" s="71"/>
      <c r="F9" s="71"/>
      <c r="G9" s="71"/>
      <c r="H9" s="60"/>
      <c r="I9" s="60"/>
      <c r="J9" s="60"/>
      <c r="K9" s="60"/>
      <c r="L9" s="60"/>
      <c r="M9" s="60"/>
      <c r="N9" s="60"/>
      <c r="O9" s="61"/>
      <c r="P9" s="16"/>
      <c r="Q9" s="125"/>
      <c r="R9" s="126"/>
    </row>
    <row r="10" spans="1:18" ht="20.25" customHeight="1">
      <c r="A10" s="139"/>
      <c r="B10" s="148" t="str">
        <f>B4</f>
        <v>Employee Position</v>
      </c>
      <c r="C10" s="149"/>
      <c r="D10" s="150"/>
      <c r="E10" s="111"/>
      <c r="F10" s="112"/>
      <c r="G10" s="113"/>
      <c r="H10" s="22">
        <f t="shared" ref="H10:L12" si="0">H4*70%</f>
        <v>0</v>
      </c>
      <c r="I10" s="22">
        <f t="shared" si="0"/>
        <v>0</v>
      </c>
      <c r="J10" s="22">
        <f t="shared" si="0"/>
        <v>0</v>
      </c>
      <c r="K10" s="22">
        <f t="shared" si="0"/>
        <v>0</v>
      </c>
      <c r="L10" s="22">
        <f t="shared" si="0"/>
        <v>0</v>
      </c>
      <c r="M10" s="22">
        <f>SUM(H10:L10)</f>
        <v>0</v>
      </c>
      <c r="N10" s="47"/>
      <c r="O10" s="22">
        <f>SUM(M10:N10)</f>
        <v>0</v>
      </c>
      <c r="P10" s="16"/>
      <c r="Q10" s="17"/>
      <c r="R10" s="17"/>
    </row>
    <row r="11" spans="1:18" s="3" customFormat="1" ht="20.25" customHeight="1">
      <c r="A11" s="140"/>
      <c r="B11" s="148" t="str">
        <f>B5</f>
        <v>Employee Position</v>
      </c>
      <c r="C11" s="149"/>
      <c r="D11" s="150"/>
      <c r="E11" s="111"/>
      <c r="F11" s="112"/>
      <c r="G11" s="113"/>
      <c r="H11" s="22">
        <f t="shared" si="0"/>
        <v>0</v>
      </c>
      <c r="I11" s="22">
        <f t="shared" si="0"/>
        <v>0</v>
      </c>
      <c r="J11" s="22">
        <f t="shared" si="0"/>
        <v>0</v>
      </c>
      <c r="K11" s="22">
        <f t="shared" si="0"/>
        <v>0</v>
      </c>
      <c r="L11" s="22">
        <f t="shared" si="0"/>
        <v>0</v>
      </c>
      <c r="M11" s="22">
        <f>SUM(H11:L11)</f>
        <v>0</v>
      </c>
      <c r="N11" s="47"/>
      <c r="O11" s="22">
        <f>SUM(M11:N11)</f>
        <v>0</v>
      </c>
      <c r="P11" s="20"/>
      <c r="Q11" s="23"/>
      <c r="R11" s="23"/>
    </row>
    <row r="12" spans="1:18" ht="20.25" customHeight="1">
      <c r="A12" s="140"/>
      <c r="B12" s="148" t="str">
        <f>B6</f>
        <v>Employee Position</v>
      </c>
      <c r="C12" s="149"/>
      <c r="D12" s="150"/>
      <c r="E12" s="111"/>
      <c r="F12" s="112"/>
      <c r="G12" s="113"/>
      <c r="H12" s="22">
        <f t="shared" si="0"/>
        <v>0</v>
      </c>
      <c r="I12" s="22">
        <f t="shared" si="0"/>
        <v>0</v>
      </c>
      <c r="J12" s="22">
        <f t="shared" si="0"/>
        <v>0</v>
      </c>
      <c r="K12" s="22">
        <f t="shared" si="0"/>
        <v>0</v>
      </c>
      <c r="L12" s="22">
        <f t="shared" si="0"/>
        <v>0</v>
      </c>
      <c r="M12" s="24">
        <f>SUM(H12:L12)</f>
        <v>0</v>
      </c>
      <c r="N12" s="47"/>
      <c r="O12" s="22">
        <f>SUM(M12:N12)</f>
        <v>0</v>
      </c>
      <c r="P12" s="16"/>
      <c r="Q12" s="17"/>
      <c r="R12" s="17"/>
    </row>
    <row r="13" spans="1:18" ht="20.25" customHeight="1">
      <c r="A13" s="140"/>
      <c r="B13" s="148" t="str">
        <f>B7</f>
        <v>Employee Position</v>
      </c>
      <c r="C13" s="149"/>
      <c r="D13" s="150"/>
      <c r="E13" s="111"/>
      <c r="F13" s="112"/>
      <c r="G13" s="113"/>
      <c r="H13" s="22">
        <f>H7*70%</f>
        <v>0</v>
      </c>
      <c r="I13" s="22">
        <f>I7*70%</f>
        <v>0</v>
      </c>
      <c r="J13" s="22">
        <f>J7*70%</f>
        <v>0</v>
      </c>
      <c r="K13" s="22">
        <f>K7*70%</f>
        <v>0</v>
      </c>
      <c r="L13" s="22">
        <f>L7*70%</f>
        <v>0</v>
      </c>
      <c r="M13" s="24">
        <f>SUM(H13:L13)</f>
        <v>0</v>
      </c>
      <c r="N13" s="48"/>
      <c r="O13" s="22">
        <f>SUM(M13:N13)</f>
        <v>0</v>
      </c>
      <c r="P13" s="16"/>
      <c r="Q13" s="17"/>
      <c r="R13" s="17"/>
    </row>
    <row r="14" spans="1:18" ht="20.25" customHeight="1" thickBot="1">
      <c r="A14" s="140"/>
      <c r="B14" s="145" t="str">
        <f>B8</f>
        <v>Employee Position</v>
      </c>
      <c r="C14" s="146"/>
      <c r="D14" s="147"/>
      <c r="E14" s="127"/>
      <c r="F14" s="128"/>
      <c r="G14" s="129"/>
      <c r="H14" s="25">
        <f>H8*90.15%</f>
        <v>0</v>
      </c>
      <c r="I14" s="25">
        <f>I8*90.15%</f>
        <v>0</v>
      </c>
      <c r="J14" s="25">
        <f t="shared" ref="J14:L14" si="1">J8*90.15%</f>
        <v>0</v>
      </c>
      <c r="K14" s="25">
        <f t="shared" si="1"/>
        <v>0</v>
      </c>
      <c r="L14" s="25">
        <f t="shared" si="1"/>
        <v>0</v>
      </c>
      <c r="M14" s="25">
        <f>SUM(H14:L14)</f>
        <v>0</v>
      </c>
      <c r="N14" s="49"/>
      <c r="O14" s="25">
        <f>SUM(M14:N14)</f>
        <v>0</v>
      </c>
      <c r="P14" s="16"/>
      <c r="Q14" s="17"/>
      <c r="R14" s="17"/>
    </row>
    <row r="15" spans="1:18" s="4" customFormat="1" ht="20.25" customHeight="1">
      <c r="A15" s="141"/>
      <c r="B15" s="117" t="s">
        <v>18</v>
      </c>
      <c r="C15" s="118"/>
      <c r="D15" s="118"/>
      <c r="E15" s="118"/>
      <c r="F15" s="118"/>
      <c r="G15" s="119"/>
      <c r="H15" s="26">
        <f t="shared" ref="H15:O15" si="2">SUM(H10:H14)</f>
        <v>0</v>
      </c>
      <c r="I15" s="26">
        <f t="shared" si="2"/>
        <v>0</v>
      </c>
      <c r="J15" s="26">
        <f t="shared" si="2"/>
        <v>0</v>
      </c>
      <c r="K15" s="26">
        <f t="shared" si="2"/>
        <v>0</v>
      </c>
      <c r="L15" s="26">
        <f t="shared" si="2"/>
        <v>0</v>
      </c>
      <c r="M15" s="26">
        <f t="shared" si="2"/>
        <v>0</v>
      </c>
      <c r="N15" s="26">
        <f t="shared" si="2"/>
        <v>0</v>
      </c>
      <c r="O15" s="27">
        <f t="shared" si="2"/>
        <v>0</v>
      </c>
      <c r="P15" s="28"/>
      <c r="Q15" s="29"/>
      <c r="R15" s="29"/>
    </row>
    <row r="16" spans="1:18" ht="20.25" customHeight="1">
      <c r="A16" s="70" t="s">
        <v>19</v>
      </c>
      <c r="B16" s="71"/>
      <c r="C16" s="71"/>
      <c r="D16" s="71"/>
      <c r="E16" s="71"/>
      <c r="F16" s="71"/>
      <c r="G16" s="71"/>
      <c r="H16" s="60"/>
      <c r="I16" s="60"/>
      <c r="J16" s="60"/>
      <c r="K16" s="60"/>
      <c r="L16" s="60"/>
      <c r="M16" s="60"/>
      <c r="N16" s="60"/>
      <c r="O16" s="61"/>
      <c r="P16" s="16"/>
      <c r="Q16" s="17"/>
      <c r="R16" s="17"/>
    </row>
    <row r="17" spans="1:18" ht="20.25" customHeight="1">
      <c r="A17" s="168"/>
      <c r="B17" s="148" t="str">
        <f>B10</f>
        <v>Employee Position</v>
      </c>
      <c r="C17" s="149"/>
      <c r="D17" s="150"/>
      <c r="E17" s="158" cm="1">
        <f t="array" ref="E17">_xlfn.IFS(E4="Full Benefits", 0.3,E4="Adjunct", 0.2025,E4="Direct Wage",0.0985,E4="Trainer",0.0985,E4="Select from Menu",)</f>
        <v>0</v>
      </c>
      <c r="F17" s="159"/>
      <c r="G17" s="160"/>
      <c r="H17" s="22">
        <f>H4*E17</f>
        <v>0</v>
      </c>
      <c r="I17" s="22">
        <f>I4*E17</f>
        <v>0</v>
      </c>
      <c r="J17" s="22">
        <f>J4*E17</f>
        <v>0</v>
      </c>
      <c r="K17" s="22">
        <f>K4*E17</f>
        <v>0</v>
      </c>
      <c r="L17" s="22">
        <f>L4*E17</f>
        <v>0</v>
      </c>
      <c r="M17" s="22">
        <f>SUM(H17:L17)</f>
        <v>0</v>
      </c>
      <c r="N17" s="46"/>
      <c r="O17" s="22">
        <f>SUM(M17:N17)</f>
        <v>0</v>
      </c>
      <c r="P17" s="16"/>
      <c r="Q17" s="17"/>
      <c r="R17" s="17"/>
    </row>
    <row r="18" spans="1:18" ht="20.25" customHeight="1">
      <c r="A18" s="169"/>
      <c r="B18" s="148" t="str">
        <f t="shared" ref="B18:B21" si="3">B11</f>
        <v>Employee Position</v>
      </c>
      <c r="C18" s="149"/>
      <c r="D18" s="150"/>
      <c r="E18" s="158" cm="1">
        <f t="array" ref="E18">_xlfn.IFS(E5="Full Benefits", 0.3,E5="Adjunct", 0.2025,E5="Direct Wage",0.0985,E5="Trainer",0.0985,E5="Select from Menu",)</f>
        <v>0</v>
      </c>
      <c r="F18" s="159"/>
      <c r="G18" s="160"/>
      <c r="H18" s="22">
        <f>H5*E18</f>
        <v>0</v>
      </c>
      <c r="I18" s="22">
        <f>I5*E18</f>
        <v>0</v>
      </c>
      <c r="J18" s="22">
        <f>J5*E18</f>
        <v>0</v>
      </c>
      <c r="K18" s="22">
        <f>K5*E18</f>
        <v>0</v>
      </c>
      <c r="L18" s="22">
        <f>L5*E18</f>
        <v>0</v>
      </c>
      <c r="M18" s="22">
        <f>SUM(H18:L18)</f>
        <v>0</v>
      </c>
      <c r="N18" s="46"/>
      <c r="O18" s="22">
        <f>SUM(M18:N18)</f>
        <v>0</v>
      </c>
      <c r="P18" s="16"/>
      <c r="Q18" s="17"/>
      <c r="R18" s="17"/>
    </row>
    <row r="19" spans="1:18" ht="20.25" customHeight="1">
      <c r="A19" s="169"/>
      <c r="B19" s="148" t="str">
        <f t="shared" si="3"/>
        <v>Employee Position</v>
      </c>
      <c r="C19" s="149"/>
      <c r="D19" s="150"/>
      <c r="E19" s="161" cm="1">
        <f t="array" ref="E19">_xlfn.IFS(E6="Full Benefits", 0.3,E6="Adjunct", 0.2025,E6="Direct Wage",0.0985,E6="Trainer",0.0985,E6="Select from Menu",)</f>
        <v>0</v>
      </c>
      <c r="F19" s="162"/>
      <c r="G19" s="163"/>
      <c r="H19" s="24">
        <f>H6*E19</f>
        <v>0</v>
      </c>
      <c r="I19" s="24">
        <f>I6*E19</f>
        <v>0</v>
      </c>
      <c r="J19" s="24">
        <f>J6*E19</f>
        <v>0</v>
      </c>
      <c r="K19" s="24">
        <f>K6*E19</f>
        <v>0</v>
      </c>
      <c r="L19" s="24">
        <f>L6*E19</f>
        <v>0</v>
      </c>
      <c r="M19" s="24">
        <f>SUM(H19:L19)</f>
        <v>0</v>
      </c>
      <c r="N19" s="50"/>
      <c r="O19" s="24">
        <f>SUM(M19:N19)</f>
        <v>0</v>
      </c>
      <c r="P19" s="16"/>
      <c r="Q19" s="17"/>
      <c r="R19" s="17"/>
    </row>
    <row r="20" spans="1:18" ht="20.25" customHeight="1">
      <c r="A20" s="169"/>
      <c r="B20" s="148" t="str">
        <f t="shared" si="3"/>
        <v>Employee Position</v>
      </c>
      <c r="C20" s="149"/>
      <c r="D20" s="149"/>
      <c r="E20" s="167" cm="1">
        <f t="array" ref="E20">_xlfn.IFS(E7="Full Benefits", 0.3,E7="Adjunct", 0.2025,E7="Direct Wage",0.0985,E7="Trainer",0.0985,E7="Select from Menu",)</f>
        <v>0</v>
      </c>
      <c r="F20" s="167"/>
      <c r="G20" s="167"/>
      <c r="H20" s="45">
        <f>H7*E20</f>
        <v>0</v>
      </c>
      <c r="I20" s="45">
        <f>I7*E20</f>
        <v>0</v>
      </c>
      <c r="J20" s="45">
        <f>J7*E20</f>
        <v>0</v>
      </c>
      <c r="K20" s="45">
        <f>K7*E20</f>
        <v>0</v>
      </c>
      <c r="L20" s="45">
        <f>L7*E20</f>
        <v>0</v>
      </c>
      <c r="M20" s="45">
        <f>SUM(H20:L20)</f>
        <v>0</v>
      </c>
      <c r="N20" s="51"/>
      <c r="O20" s="45">
        <f>SUM(M20:N20)</f>
        <v>0</v>
      </c>
      <c r="P20" s="16"/>
      <c r="Q20" s="17"/>
      <c r="R20" s="17"/>
    </row>
    <row r="21" spans="1:18" ht="20.25" customHeight="1" thickBot="1">
      <c r="A21" s="169"/>
      <c r="B21" s="148" t="str">
        <f t="shared" si="3"/>
        <v>Employee Position</v>
      </c>
      <c r="C21" s="149"/>
      <c r="D21" s="150"/>
      <c r="E21" s="164" cm="1">
        <f t="array" ref="E21">_xlfn.IFS(E8="Full Benefits", 0.3,E8="Adjunct", 0.2025,E8="Direct Wage",0.0985,E8="Trainer",0.0985,E8="Select from Menu",)</f>
        <v>0</v>
      </c>
      <c r="F21" s="165"/>
      <c r="G21" s="166"/>
      <c r="H21" s="44">
        <f>H8*E21</f>
        <v>0</v>
      </c>
      <c r="I21" s="44">
        <f>I8*E21</f>
        <v>0</v>
      </c>
      <c r="J21" s="44">
        <f>J8*E21</f>
        <v>0</v>
      </c>
      <c r="K21" s="44">
        <f>K8*E21</f>
        <v>0</v>
      </c>
      <c r="L21" s="44">
        <f>L8*E21</f>
        <v>0</v>
      </c>
      <c r="M21" s="44">
        <f>SUM(H21:L21)</f>
        <v>0</v>
      </c>
      <c r="N21" s="52"/>
      <c r="O21" s="44">
        <f>SUM(M21:N21)</f>
        <v>0</v>
      </c>
      <c r="P21" s="16"/>
      <c r="Q21" s="17"/>
      <c r="R21" s="17"/>
    </row>
    <row r="22" spans="1:18" s="4" customFormat="1" ht="20.25" customHeight="1">
      <c r="A22" s="170"/>
      <c r="B22" s="117" t="s">
        <v>18</v>
      </c>
      <c r="C22" s="118"/>
      <c r="D22" s="118"/>
      <c r="E22" s="118"/>
      <c r="F22" s="118"/>
      <c r="G22" s="119"/>
      <c r="H22" s="26">
        <f t="shared" ref="H22:O22" si="4">SUM(H17:H21)</f>
        <v>0</v>
      </c>
      <c r="I22" s="26">
        <f t="shared" si="4"/>
        <v>0</v>
      </c>
      <c r="J22" s="26">
        <f t="shared" si="4"/>
        <v>0</v>
      </c>
      <c r="K22" s="26">
        <f t="shared" si="4"/>
        <v>0</v>
      </c>
      <c r="L22" s="26">
        <f t="shared" si="4"/>
        <v>0</v>
      </c>
      <c r="M22" s="26">
        <f t="shared" si="4"/>
        <v>0</v>
      </c>
      <c r="N22" s="26">
        <f t="shared" si="4"/>
        <v>0</v>
      </c>
      <c r="O22" s="27">
        <f t="shared" si="4"/>
        <v>0</v>
      </c>
      <c r="P22" s="28"/>
      <c r="Q22" s="29"/>
      <c r="R22" s="29"/>
    </row>
    <row r="23" spans="1:18" ht="20.25" customHeight="1">
      <c r="A23" s="70" t="str">
        <f>Appendices!F2</f>
        <v>Standard: 3000 Travel</v>
      </c>
      <c r="B23" s="73"/>
      <c r="C23" s="73"/>
      <c r="D23" s="73"/>
      <c r="E23" s="73"/>
      <c r="F23" s="73"/>
      <c r="G23" s="73"/>
      <c r="H23" s="62"/>
      <c r="I23" s="62"/>
      <c r="J23" s="62"/>
      <c r="K23" s="62"/>
      <c r="L23" s="62"/>
      <c r="M23" s="62"/>
      <c r="N23" s="62"/>
      <c r="O23" s="63"/>
      <c r="P23" s="16"/>
      <c r="Q23" s="17"/>
      <c r="R23" s="17"/>
    </row>
    <row r="24" spans="1:18" ht="20.25" customHeight="1">
      <c r="A24" s="178"/>
      <c r="B24" s="105" t="s">
        <v>14</v>
      </c>
      <c r="C24" s="105"/>
      <c r="D24" s="105"/>
      <c r="E24" s="105"/>
      <c r="F24" s="105"/>
      <c r="G24" s="105"/>
      <c r="H24" s="53"/>
      <c r="I24" s="53"/>
      <c r="J24" s="53"/>
      <c r="K24" s="53"/>
      <c r="L24" s="53"/>
      <c r="M24" s="38">
        <f>SUM(H24:L24)</f>
        <v>0</v>
      </c>
      <c r="N24" s="53"/>
      <c r="O24" s="38">
        <f>SUM(M24:N24)</f>
        <v>0</v>
      </c>
      <c r="P24" s="16"/>
      <c r="Q24" s="17"/>
      <c r="R24" s="17"/>
    </row>
    <row r="25" spans="1:18" ht="20.25" customHeight="1">
      <c r="A25" s="179"/>
      <c r="B25" s="105" t="s">
        <v>14</v>
      </c>
      <c r="C25" s="105"/>
      <c r="D25" s="105"/>
      <c r="E25" s="105"/>
      <c r="F25" s="105"/>
      <c r="G25" s="105"/>
      <c r="H25" s="53"/>
      <c r="I25" s="53"/>
      <c r="J25" s="53"/>
      <c r="K25" s="53"/>
      <c r="L25" s="53"/>
      <c r="M25" s="38">
        <f>SUM(H25:L25)</f>
        <v>0</v>
      </c>
      <c r="N25" s="53"/>
      <c r="O25" s="38">
        <f>SUM(M25:N25)</f>
        <v>0</v>
      </c>
      <c r="P25" s="16"/>
      <c r="Q25" s="17"/>
      <c r="R25" s="17"/>
    </row>
    <row r="26" spans="1:18" ht="20.25" customHeight="1" thickBot="1">
      <c r="A26" s="179"/>
      <c r="B26" s="106" t="s">
        <v>14</v>
      </c>
      <c r="C26" s="106"/>
      <c r="D26" s="106"/>
      <c r="E26" s="106"/>
      <c r="F26" s="106"/>
      <c r="G26" s="106"/>
      <c r="H26" s="54"/>
      <c r="I26" s="54"/>
      <c r="J26" s="54"/>
      <c r="K26" s="54"/>
      <c r="L26" s="54"/>
      <c r="M26" s="39">
        <f>SUM(H26:L26)</f>
        <v>0</v>
      </c>
      <c r="N26" s="54"/>
      <c r="O26" s="39">
        <f>SUM(M26:N26)</f>
        <v>0</v>
      </c>
      <c r="P26" s="16"/>
      <c r="Q26" s="17"/>
      <c r="R26" s="17"/>
    </row>
    <row r="27" spans="1:18" s="4" customFormat="1" ht="20.25" customHeight="1">
      <c r="A27" s="170"/>
      <c r="B27" s="152" t="s">
        <v>18</v>
      </c>
      <c r="C27" s="153"/>
      <c r="D27" s="153"/>
      <c r="E27" s="153"/>
      <c r="F27" s="153"/>
      <c r="G27" s="154"/>
      <c r="H27" s="33">
        <f>SUM(H24:H26)</f>
        <v>0</v>
      </c>
      <c r="I27" s="33">
        <f>SUM(I24:I26)</f>
        <v>0</v>
      </c>
      <c r="J27" s="33">
        <f>SUM(J24:J26)</f>
        <v>0</v>
      </c>
      <c r="K27" s="33">
        <f>SUM(K24:K26)</f>
        <v>0</v>
      </c>
      <c r="L27" s="33">
        <f>SUM(L24:L26)</f>
        <v>0</v>
      </c>
      <c r="M27" s="33">
        <f>SUM(M24:M26)</f>
        <v>0</v>
      </c>
      <c r="N27" s="33">
        <f>SUM(N24:N26)</f>
        <v>0</v>
      </c>
      <c r="O27" s="34">
        <f>SUM(O24:O26)</f>
        <v>0</v>
      </c>
      <c r="P27" s="28"/>
      <c r="Q27" s="29"/>
      <c r="R27" s="29"/>
    </row>
    <row r="28" spans="1:18" ht="20.25" customHeight="1">
      <c r="A28" s="70" t="str">
        <f>Appendices!G2</f>
        <v>Standard: 4000 Non-Capital Equipment</v>
      </c>
      <c r="B28" s="73"/>
      <c r="C28" s="73"/>
      <c r="D28" s="73"/>
      <c r="E28" s="73"/>
      <c r="F28" s="73"/>
      <c r="G28" s="73"/>
      <c r="H28" s="62"/>
      <c r="I28" s="62"/>
      <c r="J28" s="62"/>
      <c r="K28" s="62"/>
      <c r="L28" s="62"/>
      <c r="M28" s="62"/>
      <c r="N28" s="62"/>
      <c r="O28" s="63"/>
      <c r="P28" s="16"/>
      <c r="Q28" s="17"/>
      <c r="R28" s="17"/>
    </row>
    <row r="29" spans="1:18" ht="20.25" customHeight="1">
      <c r="A29" s="180"/>
      <c r="B29" s="105" t="s">
        <v>14</v>
      </c>
      <c r="C29" s="105"/>
      <c r="D29" s="105"/>
      <c r="E29" s="105"/>
      <c r="F29" s="105"/>
      <c r="G29" s="105"/>
      <c r="H29" s="53"/>
      <c r="I29" s="53"/>
      <c r="J29" s="53"/>
      <c r="K29" s="53"/>
      <c r="L29" s="53"/>
      <c r="M29" s="38">
        <f>SUM(H29:L29)</f>
        <v>0</v>
      </c>
      <c r="N29" s="53"/>
      <c r="O29" s="38">
        <f>SUM(M29:N29)</f>
        <v>0</v>
      </c>
      <c r="P29" s="16"/>
      <c r="Q29" s="17"/>
      <c r="R29" s="17"/>
    </row>
    <row r="30" spans="1:18" ht="20.25" customHeight="1">
      <c r="A30" s="181"/>
      <c r="B30" s="105" t="s">
        <v>14</v>
      </c>
      <c r="C30" s="105"/>
      <c r="D30" s="105"/>
      <c r="E30" s="105"/>
      <c r="F30" s="105"/>
      <c r="G30" s="105"/>
      <c r="H30" s="53"/>
      <c r="I30" s="53"/>
      <c r="J30" s="53"/>
      <c r="K30" s="53"/>
      <c r="L30" s="53"/>
      <c r="M30" s="38">
        <f>SUM(H30:L30)</f>
        <v>0</v>
      </c>
      <c r="N30" s="53"/>
      <c r="O30" s="38">
        <f>SUM(M30:N30)</f>
        <v>0</v>
      </c>
      <c r="P30" s="16"/>
      <c r="Q30" s="17"/>
      <c r="R30" s="17"/>
    </row>
    <row r="31" spans="1:18" ht="20.25" customHeight="1">
      <c r="A31" s="181"/>
      <c r="B31" s="105" t="s">
        <v>14</v>
      </c>
      <c r="C31" s="105"/>
      <c r="D31" s="105"/>
      <c r="E31" s="105"/>
      <c r="F31" s="105"/>
      <c r="G31" s="105"/>
      <c r="H31" s="53"/>
      <c r="I31" s="53"/>
      <c r="J31" s="53"/>
      <c r="K31" s="53"/>
      <c r="L31" s="53"/>
      <c r="M31" s="38">
        <f>SUM(H31:L31)</f>
        <v>0</v>
      </c>
      <c r="N31" s="53"/>
      <c r="O31" s="38">
        <f>SUM(M31:N31)</f>
        <v>0</v>
      </c>
      <c r="P31" s="16"/>
      <c r="Q31" s="17"/>
      <c r="R31" s="17"/>
    </row>
    <row r="32" spans="1:18" ht="20.25" customHeight="1">
      <c r="A32" s="181"/>
      <c r="B32" s="105" t="s">
        <v>14</v>
      </c>
      <c r="C32" s="105"/>
      <c r="D32" s="105"/>
      <c r="E32" s="105"/>
      <c r="F32" s="105"/>
      <c r="G32" s="105"/>
      <c r="H32" s="53"/>
      <c r="I32" s="53"/>
      <c r="J32" s="53"/>
      <c r="K32" s="53"/>
      <c r="L32" s="53"/>
      <c r="M32" s="38">
        <f>SUM(H32:L32)</f>
        <v>0</v>
      </c>
      <c r="N32" s="53"/>
      <c r="O32" s="38">
        <f>SUM(M32:N32)</f>
        <v>0</v>
      </c>
      <c r="P32" s="16"/>
      <c r="Q32" s="17"/>
      <c r="R32" s="17"/>
    </row>
    <row r="33" spans="1:18" ht="20.25" customHeight="1" thickBot="1">
      <c r="A33" s="181"/>
      <c r="B33" s="106" t="s">
        <v>14</v>
      </c>
      <c r="C33" s="106"/>
      <c r="D33" s="106"/>
      <c r="E33" s="106"/>
      <c r="F33" s="106"/>
      <c r="G33" s="106"/>
      <c r="H33" s="54"/>
      <c r="I33" s="54"/>
      <c r="J33" s="54"/>
      <c r="K33" s="54"/>
      <c r="L33" s="54"/>
      <c r="M33" s="39">
        <f>SUM(H33:L33)</f>
        <v>0</v>
      </c>
      <c r="N33" s="54"/>
      <c r="O33" s="39">
        <f>SUM(M33:N33)</f>
        <v>0</v>
      </c>
      <c r="P33" s="16"/>
      <c r="Q33" s="17"/>
      <c r="R33" s="17"/>
    </row>
    <row r="34" spans="1:18" s="4" customFormat="1" ht="20.25" customHeight="1">
      <c r="A34" s="182"/>
      <c r="B34" s="152" t="s">
        <v>18</v>
      </c>
      <c r="C34" s="153"/>
      <c r="D34" s="153"/>
      <c r="E34" s="153"/>
      <c r="F34" s="153"/>
      <c r="G34" s="154"/>
      <c r="H34" s="33">
        <f>SUM(H29:H33)</f>
        <v>0</v>
      </c>
      <c r="I34" s="33">
        <f>SUM(I29:I33)</f>
        <v>0</v>
      </c>
      <c r="J34" s="33">
        <f>SUM(J29:J33)</f>
        <v>0</v>
      </c>
      <c r="K34" s="33">
        <f>SUM(K29:K33)</f>
        <v>0</v>
      </c>
      <c r="L34" s="33">
        <f>SUM(L29:L33)</f>
        <v>0</v>
      </c>
      <c r="M34" s="33">
        <f>SUM(M29:M33)</f>
        <v>0</v>
      </c>
      <c r="N34" s="33">
        <f>SUM(N29:N33)</f>
        <v>0</v>
      </c>
      <c r="O34" s="34">
        <f>SUM(O29:O33)</f>
        <v>0</v>
      </c>
      <c r="P34" s="28"/>
      <c r="Q34" s="29"/>
      <c r="R34" s="29"/>
    </row>
    <row r="35" spans="1:18" ht="20.25" customHeight="1">
      <c r="A35" s="70" t="str">
        <f>Appendices!H2</f>
        <v>Standard: 4500 Capital Expenditures</v>
      </c>
      <c r="B35" s="73"/>
      <c r="C35" s="73"/>
      <c r="D35" s="73"/>
      <c r="E35" s="73"/>
      <c r="F35" s="73"/>
      <c r="G35" s="73"/>
      <c r="H35" s="62"/>
      <c r="I35" s="62"/>
      <c r="J35" s="62"/>
      <c r="K35" s="62"/>
      <c r="L35" s="62"/>
      <c r="M35" s="62"/>
      <c r="N35" s="62"/>
      <c r="O35" s="63"/>
      <c r="P35" s="16"/>
      <c r="Q35" s="17"/>
      <c r="R35" s="17"/>
    </row>
    <row r="36" spans="1:18" ht="20.25" customHeight="1">
      <c r="A36" s="180"/>
      <c r="B36" s="105" t="s">
        <v>14</v>
      </c>
      <c r="C36" s="105"/>
      <c r="D36" s="105"/>
      <c r="E36" s="105"/>
      <c r="F36" s="105"/>
      <c r="G36" s="105"/>
      <c r="H36" s="53"/>
      <c r="I36" s="53"/>
      <c r="J36" s="53"/>
      <c r="K36" s="53"/>
      <c r="L36" s="53"/>
      <c r="M36" s="38">
        <f>SUM(H36:L36)</f>
        <v>0</v>
      </c>
      <c r="N36" s="53"/>
      <c r="O36" s="38">
        <f>SUM(M36:N36)</f>
        <v>0</v>
      </c>
      <c r="P36" s="16"/>
      <c r="Q36" s="17"/>
      <c r="R36" s="17"/>
    </row>
    <row r="37" spans="1:18" ht="20.25" customHeight="1">
      <c r="A37" s="181"/>
      <c r="B37" s="105" t="s">
        <v>14</v>
      </c>
      <c r="C37" s="105"/>
      <c r="D37" s="105"/>
      <c r="E37" s="105"/>
      <c r="F37" s="105"/>
      <c r="G37" s="105"/>
      <c r="H37" s="53"/>
      <c r="I37" s="53"/>
      <c r="J37" s="53"/>
      <c r="K37" s="53"/>
      <c r="L37" s="53"/>
      <c r="M37" s="38">
        <f>SUM(H37:L37)</f>
        <v>0</v>
      </c>
      <c r="N37" s="53"/>
      <c r="O37" s="38">
        <f>SUM(M37:N37)</f>
        <v>0</v>
      </c>
      <c r="P37" s="16"/>
      <c r="Q37" s="17"/>
      <c r="R37" s="17"/>
    </row>
    <row r="38" spans="1:18" ht="20.25" customHeight="1">
      <c r="A38" s="181"/>
      <c r="B38" s="105" t="s">
        <v>14</v>
      </c>
      <c r="C38" s="105"/>
      <c r="D38" s="105"/>
      <c r="E38" s="105"/>
      <c r="F38" s="105"/>
      <c r="G38" s="105"/>
      <c r="H38" s="53"/>
      <c r="I38" s="53"/>
      <c r="J38" s="53"/>
      <c r="K38" s="53"/>
      <c r="L38" s="53"/>
      <c r="M38" s="38">
        <f>SUM(H38:L38)</f>
        <v>0</v>
      </c>
      <c r="N38" s="53"/>
      <c r="O38" s="38">
        <f>SUM(M38:N38)</f>
        <v>0</v>
      </c>
      <c r="P38" s="16"/>
      <c r="Q38" s="17"/>
      <c r="R38" s="17"/>
    </row>
    <row r="39" spans="1:18" ht="20.25" customHeight="1">
      <c r="A39" s="181"/>
      <c r="B39" s="105" t="s">
        <v>14</v>
      </c>
      <c r="C39" s="105"/>
      <c r="D39" s="105"/>
      <c r="E39" s="105"/>
      <c r="F39" s="105"/>
      <c r="G39" s="105"/>
      <c r="H39" s="53"/>
      <c r="I39" s="53"/>
      <c r="J39" s="53"/>
      <c r="K39" s="53"/>
      <c r="L39" s="53"/>
      <c r="M39" s="38">
        <f>SUM(H39:L39)</f>
        <v>0</v>
      </c>
      <c r="N39" s="53"/>
      <c r="O39" s="38">
        <f>SUM(M39:N39)</f>
        <v>0</v>
      </c>
      <c r="P39" s="16"/>
      <c r="Q39" s="17"/>
      <c r="R39" s="17"/>
    </row>
    <row r="40" spans="1:18" ht="20.25" customHeight="1" thickBot="1">
      <c r="A40" s="181"/>
      <c r="B40" s="106" t="s">
        <v>14</v>
      </c>
      <c r="C40" s="106"/>
      <c r="D40" s="106"/>
      <c r="E40" s="106"/>
      <c r="F40" s="106"/>
      <c r="G40" s="106"/>
      <c r="H40" s="54"/>
      <c r="I40" s="54"/>
      <c r="J40" s="54"/>
      <c r="K40" s="54"/>
      <c r="L40" s="54"/>
      <c r="M40" s="39">
        <f>SUM(H40:L40)</f>
        <v>0</v>
      </c>
      <c r="N40" s="54"/>
      <c r="O40" s="39">
        <f>SUM(M40:N40)</f>
        <v>0</v>
      </c>
      <c r="P40" s="16"/>
      <c r="Q40" s="17"/>
      <c r="R40" s="17"/>
    </row>
    <row r="41" spans="1:18" s="4" customFormat="1" ht="20.25" customHeight="1">
      <c r="A41" s="183"/>
      <c r="B41" s="110" t="s">
        <v>18</v>
      </c>
      <c r="C41" s="110"/>
      <c r="D41" s="110"/>
      <c r="E41" s="110"/>
      <c r="F41" s="110"/>
      <c r="G41" s="110"/>
      <c r="H41" s="40">
        <f>SUM(H36:H40)</f>
        <v>0</v>
      </c>
      <c r="I41" s="40">
        <f>SUM(I36:I40)</f>
        <v>0</v>
      </c>
      <c r="J41" s="40">
        <f>SUM(J36:J40)</f>
        <v>0</v>
      </c>
      <c r="K41" s="40">
        <f>SUM(K36:K40)</f>
        <v>0</v>
      </c>
      <c r="L41" s="40">
        <f>SUM(L36:L40)</f>
        <v>0</v>
      </c>
      <c r="M41" s="40">
        <f>SUM(M36:M40)</f>
        <v>0</v>
      </c>
      <c r="N41" s="40">
        <f>SUM(N36:N40)</f>
        <v>0</v>
      </c>
      <c r="O41" s="41">
        <f>SUM(O36:O40)</f>
        <v>0</v>
      </c>
      <c r="P41" s="28"/>
      <c r="Q41" s="29"/>
      <c r="R41" s="29"/>
    </row>
    <row r="42" spans="1:18" ht="20.25" customHeight="1">
      <c r="A42" s="70" t="str">
        <f>Appendices!I2</f>
        <v>Standard: 4600 Construction</v>
      </c>
      <c r="B42" s="72"/>
      <c r="C42" s="72"/>
      <c r="D42" s="72"/>
      <c r="E42" s="72"/>
      <c r="F42" s="72"/>
      <c r="G42" s="72"/>
      <c r="H42" s="64"/>
      <c r="I42" s="64"/>
      <c r="J42" s="64"/>
      <c r="K42" s="64"/>
      <c r="L42" s="64"/>
      <c r="M42" s="64"/>
      <c r="N42" s="64"/>
      <c r="O42" s="65"/>
      <c r="P42" s="16"/>
      <c r="Q42" s="17"/>
      <c r="R42" s="17"/>
    </row>
    <row r="43" spans="1:18" ht="20.25" customHeight="1">
      <c r="A43" s="178"/>
      <c r="B43" s="105" t="s">
        <v>14</v>
      </c>
      <c r="C43" s="105"/>
      <c r="D43" s="105"/>
      <c r="E43" s="105"/>
      <c r="F43" s="105"/>
      <c r="G43" s="105"/>
      <c r="H43" s="53"/>
      <c r="I43" s="53"/>
      <c r="J43" s="53"/>
      <c r="K43" s="53"/>
      <c r="L43" s="53"/>
      <c r="M43" s="38">
        <f>SUM(H43:L43)</f>
        <v>0</v>
      </c>
      <c r="N43" s="53"/>
      <c r="O43" s="38">
        <f>SUM(M43:N43)</f>
        <v>0</v>
      </c>
      <c r="P43" s="16"/>
      <c r="Q43" s="17"/>
      <c r="R43" s="17"/>
    </row>
    <row r="44" spans="1:18" ht="20.25" customHeight="1">
      <c r="A44" s="179"/>
      <c r="B44" s="105" t="s">
        <v>14</v>
      </c>
      <c r="C44" s="105"/>
      <c r="D44" s="105"/>
      <c r="E44" s="105"/>
      <c r="F44" s="105"/>
      <c r="G44" s="105"/>
      <c r="H44" s="53"/>
      <c r="I44" s="53"/>
      <c r="J44" s="53"/>
      <c r="K44" s="53"/>
      <c r="L44" s="53"/>
      <c r="M44" s="38">
        <f>SUM(H44:L44)</f>
        <v>0</v>
      </c>
      <c r="N44" s="53"/>
      <c r="O44" s="38">
        <f>SUM(M44:N44)</f>
        <v>0</v>
      </c>
      <c r="P44" s="16"/>
      <c r="Q44" s="17"/>
      <c r="R44" s="17"/>
    </row>
    <row r="45" spans="1:18" ht="20.25" customHeight="1">
      <c r="A45" s="179"/>
      <c r="B45" s="105" t="s">
        <v>14</v>
      </c>
      <c r="C45" s="105"/>
      <c r="D45" s="105"/>
      <c r="E45" s="105"/>
      <c r="F45" s="105"/>
      <c r="G45" s="105"/>
      <c r="H45" s="53"/>
      <c r="I45" s="53"/>
      <c r="J45" s="53"/>
      <c r="K45" s="53"/>
      <c r="L45" s="53"/>
      <c r="M45" s="38">
        <f>SUM(H45:L45)</f>
        <v>0</v>
      </c>
      <c r="N45" s="53"/>
      <c r="O45" s="38">
        <f>SUM(M45:N45)</f>
        <v>0</v>
      </c>
      <c r="P45" s="16"/>
      <c r="Q45" s="17"/>
      <c r="R45" s="17"/>
    </row>
    <row r="46" spans="1:18" ht="20.25" customHeight="1">
      <c r="A46" s="179"/>
      <c r="B46" s="105" t="s">
        <v>14</v>
      </c>
      <c r="C46" s="105"/>
      <c r="D46" s="105"/>
      <c r="E46" s="105"/>
      <c r="F46" s="105"/>
      <c r="G46" s="105"/>
      <c r="H46" s="53"/>
      <c r="I46" s="53"/>
      <c r="J46" s="53"/>
      <c r="K46" s="53"/>
      <c r="L46" s="53"/>
      <c r="M46" s="38">
        <f>SUM(H46:L46)</f>
        <v>0</v>
      </c>
      <c r="N46" s="53"/>
      <c r="O46" s="38">
        <f>SUM(M46:N46)</f>
        <v>0</v>
      </c>
      <c r="P46" s="16"/>
      <c r="Q46" s="17"/>
      <c r="R46" s="17"/>
    </row>
    <row r="47" spans="1:18" ht="20.25" customHeight="1" thickBot="1">
      <c r="A47" s="179"/>
      <c r="B47" s="106" t="s">
        <v>14</v>
      </c>
      <c r="C47" s="106"/>
      <c r="D47" s="106"/>
      <c r="E47" s="106"/>
      <c r="F47" s="106"/>
      <c r="G47" s="106"/>
      <c r="H47" s="54"/>
      <c r="I47" s="54"/>
      <c r="J47" s="54"/>
      <c r="K47" s="54"/>
      <c r="L47" s="54"/>
      <c r="M47" s="39">
        <f>SUM(H47:L47)</f>
        <v>0</v>
      </c>
      <c r="N47" s="54"/>
      <c r="O47" s="39">
        <f>SUM(M47:N47)</f>
        <v>0</v>
      </c>
      <c r="P47" s="16"/>
      <c r="Q47" s="17"/>
      <c r="R47" s="17"/>
    </row>
    <row r="48" spans="1:18" s="4" customFormat="1" ht="20.25" customHeight="1">
      <c r="A48" s="170"/>
      <c r="B48" s="152" t="s">
        <v>18</v>
      </c>
      <c r="C48" s="153"/>
      <c r="D48" s="153"/>
      <c r="E48" s="153"/>
      <c r="F48" s="153"/>
      <c r="G48" s="154"/>
      <c r="H48" s="33">
        <f>SUM(H43:H47)</f>
        <v>0</v>
      </c>
      <c r="I48" s="33">
        <f>SUM(I43:I47)</f>
        <v>0</v>
      </c>
      <c r="J48" s="33">
        <f>SUM(J43:J47)</f>
        <v>0</v>
      </c>
      <c r="K48" s="33">
        <f>SUM(K43:K47)</f>
        <v>0</v>
      </c>
      <c r="L48" s="33">
        <f>SUM(L43:L47)</f>
        <v>0</v>
      </c>
      <c r="M48" s="33">
        <f>SUM(M43:M47)</f>
        <v>0</v>
      </c>
      <c r="N48" s="33">
        <f>SUM(N43:N47)</f>
        <v>0</v>
      </c>
      <c r="O48" s="34">
        <f>SUM(O43:O47)</f>
        <v>0</v>
      </c>
      <c r="P48" s="28"/>
      <c r="Q48" s="29"/>
      <c r="R48" s="29"/>
    </row>
    <row r="49" spans="1:18" ht="20.25" customHeight="1">
      <c r="A49" s="70" t="str">
        <f>Appendices!J2</f>
        <v>Standard: 5000 Supplies</v>
      </c>
      <c r="B49" s="71"/>
      <c r="C49" s="71"/>
      <c r="D49" s="71"/>
      <c r="E49" s="71"/>
      <c r="F49" s="71"/>
      <c r="G49" s="71"/>
      <c r="H49" s="60"/>
      <c r="I49" s="60"/>
      <c r="J49" s="60"/>
      <c r="K49" s="60"/>
      <c r="L49" s="60"/>
      <c r="M49" s="60"/>
      <c r="N49" s="60"/>
      <c r="O49" s="61"/>
      <c r="P49" s="16"/>
      <c r="Q49" s="17"/>
      <c r="R49" s="17"/>
    </row>
    <row r="50" spans="1:18" ht="20.25" customHeight="1">
      <c r="A50" s="107"/>
      <c r="B50" s="111" t="s">
        <v>14</v>
      </c>
      <c r="C50" s="112"/>
      <c r="D50" s="113"/>
      <c r="E50" s="111"/>
      <c r="F50" s="112"/>
      <c r="G50" s="113"/>
      <c r="H50" s="55"/>
      <c r="I50" s="55"/>
      <c r="J50" s="55"/>
      <c r="K50" s="55"/>
      <c r="L50" s="55"/>
      <c r="M50" s="30">
        <f>SUM(H50:L50)</f>
        <v>0</v>
      </c>
      <c r="N50" s="55"/>
      <c r="O50" s="31">
        <f>SUM(M50:N50)</f>
        <v>0</v>
      </c>
      <c r="P50" s="16"/>
      <c r="Q50" s="17"/>
      <c r="R50" s="17"/>
    </row>
    <row r="51" spans="1:18" ht="20.25" customHeight="1">
      <c r="A51" s="108"/>
      <c r="B51" s="111" t="s">
        <v>14</v>
      </c>
      <c r="C51" s="112"/>
      <c r="D51" s="113"/>
      <c r="E51" s="111"/>
      <c r="F51" s="112"/>
      <c r="G51" s="113"/>
      <c r="H51" s="55"/>
      <c r="I51" s="55"/>
      <c r="J51" s="55"/>
      <c r="K51" s="55"/>
      <c r="L51" s="55"/>
      <c r="M51" s="30">
        <f>SUM(H51:L51)</f>
        <v>0</v>
      </c>
      <c r="N51" s="55"/>
      <c r="O51" s="31">
        <f>SUM(M51:N51)</f>
        <v>0</v>
      </c>
      <c r="P51" s="16"/>
      <c r="Q51" s="17"/>
      <c r="R51" s="17"/>
    </row>
    <row r="52" spans="1:18" ht="20.25" customHeight="1">
      <c r="A52" s="108"/>
      <c r="B52" s="111" t="s">
        <v>14</v>
      </c>
      <c r="C52" s="112"/>
      <c r="D52" s="113"/>
      <c r="E52" s="111"/>
      <c r="F52" s="112"/>
      <c r="G52" s="113"/>
      <c r="H52" s="55"/>
      <c r="I52" s="55"/>
      <c r="J52" s="55"/>
      <c r="K52" s="55"/>
      <c r="L52" s="55"/>
      <c r="M52" s="30">
        <f>SUM(H52:L52)</f>
        <v>0</v>
      </c>
      <c r="N52" s="55"/>
      <c r="O52" s="31">
        <f>SUM(M52:N52)</f>
        <v>0</v>
      </c>
      <c r="P52" s="16"/>
      <c r="Q52" s="17"/>
      <c r="R52" s="17"/>
    </row>
    <row r="53" spans="1:18" ht="20.25" customHeight="1">
      <c r="A53" s="108"/>
      <c r="B53" s="111" t="s">
        <v>14</v>
      </c>
      <c r="C53" s="112"/>
      <c r="D53" s="113"/>
      <c r="E53" s="111"/>
      <c r="F53" s="112"/>
      <c r="G53" s="113"/>
      <c r="H53" s="55"/>
      <c r="I53" s="55"/>
      <c r="J53" s="55"/>
      <c r="K53" s="55"/>
      <c r="L53" s="55"/>
      <c r="M53" s="30">
        <f>SUM(H53:L53)</f>
        <v>0</v>
      </c>
      <c r="N53" s="55"/>
      <c r="O53" s="31">
        <f>SUM(M53:N53)</f>
        <v>0</v>
      </c>
      <c r="P53" s="16"/>
      <c r="Q53" s="17"/>
      <c r="R53" s="17"/>
    </row>
    <row r="54" spans="1:18" ht="20.25" customHeight="1" thickBot="1">
      <c r="A54" s="108"/>
      <c r="B54" s="114" t="s">
        <v>14</v>
      </c>
      <c r="C54" s="115"/>
      <c r="D54" s="116"/>
      <c r="E54" s="114"/>
      <c r="F54" s="115"/>
      <c r="G54" s="116"/>
      <c r="H54" s="56"/>
      <c r="I54" s="56"/>
      <c r="J54" s="56"/>
      <c r="K54" s="56"/>
      <c r="L54" s="56"/>
      <c r="M54" s="36">
        <f>SUM(H54:L54)</f>
        <v>0</v>
      </c>
      <c r="N54" s="56"/>
      <c r="O54" s="36">
        <f>SUM(M54:N54)</f>
        <v>0</v>
      </c>
      <c r="P54" s="16"/>
      <c r="Q54" s="17"/>
      <c r="R54" s="17"/>
    </row>
    <row r="55" spans="1:18" s="4" customFormat="1" ht="20.25" customHeight="1">
      <c r="A55" s="109"/>
      <c r="B55" s="152" t="s">
        <v>18</v>
      </c>
      <c r="C55" s="153"/>
      <c r="D55" s="153"/>
      <c r="E55" s="153"/>
      <c r="F55" s="153"/>
      <c r="G55" s="154"/>
      <c r="H55" s="33">
        <f>SUM(H50:H54)</f>
        <v>0</v>
      </c>
      <c r="I55" s="33">
        <f>SUM(I50:I54)</f>
        <v>0</v>
      </c>
      <c r="J55" s="33">
        <f>SUM(J50:J54)</f>
        <v>0</v>
      </c>
      <c r="K55" s="33">
        <f>SUM(K50:K54)</f>
        <v>0</v>
      </c>
      <c r="L55" s="33">
        <f>SUM(L50:L54)</f>
        <v>0</v>
      </c>
      <c r="M55" s="33">
        <f>SUM(M50:M54)</f>
        <v>0</v>
      </c>
      <c r="N55" s="33">
        <f>SUM(N50:N54)</f>
        <v>0</v>
      </c>
      <c r="O55" s="33">
        <f>SUM(O50:O54)</f>
        <v>0</v>
      </c>
      <c r="P55" s="28"/>
      <c r="Q55" s="29"/>
      <c r="R55" s="29"/>
    </row>
    <row r="56" spans="1:18" s="4" customFormat="1" ht="20.25" customHeight="1">
      <c r="A56" s="70" t="str">
        <f>Appendices!K2</f>
        <v>Standard: 6000 Contractual</v>
      </c>
      <c r="B56" s="71"/>
      <c r="C56" s="71"/>
      <c r="D56" s="71"/>
      <c r="E56" s="71"/>
      <c r="F56" s="71"/>
      <c r="G56" s="71"/>
      <c r="H56" s="60"/>
      <c r="I56" s="60"/>
      <c r="J56" s="60"/>
      <c r="K56" s="60"/>
      <c r="L56" s="60"/>
      <c r="M56" s="60"/>
      <c r="N56" s="60"/>
      <c r="O56" s="61"/>
      <c r="P56" s="28"/>
      <c r="Q56" s="29"/>
      <c r="R56" s="29"/>
    </row>
    <row r="57" spans="1:18" ht="20.25" customHeight="1">
      <c r="A57" s="107"/>
      <c r="B57" s="111" t="s">
        <v>14</v>
      </c>
      <c r="C57" s="112"/>
      <c r="D57" s="113"/>
      <c r="E57" s="111"/>
      <c r="F57" s="112"/>
      <c r="G57" s="113"/>
      <c r="H57" s="55"/>
      <c r="I57" s="55"/>
      <c r="J57" s="55"/>
      <c r="K57" s="55"/>
      <c r="L57" s="55"/>
      <c r="M57" s="30">
        <f>SUM(H57:L57)</f>
        <v>0</v>
      </c>
      <c r="N57" s="55"/>
      <c r="O57" s="31">
        <f>SUM(M57:N57)</f>
        <v>0</v>
      </c>
      <c r="P57" s="16"/>
      <c r="Q57" s="17"/>
      <c r="R57" s="17"/>
    </row>
    <row r="58" spans="1:18" ht="20.25" customHeight="1">
      <c r="A58" s="108"/>
      <c r="B58" s="111" t="s">
        <v>14</v>
      </c>
      <c r="C58" s="112"/>
      <c r="D58" s="113"/>
      <c r="E58" s="111"/>
      <c r="F58" s="112"/>
      <c r="G58" s="113"/>
      <c r="H58" s="55"/>
      <c r="I58" s="55"/>
      <c r="J58" s="55"/>
      <c r="K58" s="55"/>
      <c r="L58" s="55"/>
      <c r="M58" s="30">
        <f>SUM(H58:L58)</f>
        <v>0</v>
      </c>
      <c r="N58" s="55"/>
      <c r="O58" s="31">
        <f>SUM(M58:N58)</f>
        <v>0</v>
      </c>
      <c r="P58" s="16"/>
      <c r="Q58" s="17"/>
      <c r="R58" s="17"/>
    </row>
    <row r="59" spans="1:18" ht="20.25" customHeight="1">
      <c r="A59" s="108"/>
      <c r="B59" s="111" t="s">
        <v>14</v>
      </c>
      <c r="C59" s="112"/>
      <c r="D59" s="113"/>
      <c r="E59" s="111"/>
      <c r="F59" s="112"/>
      <c r="G59" s="113"/>
      <c r="H59" s="55"/>
      <c r="I59" s="55"/>
      <c r="J59" s="55"/>
      <c r="K59" s="55"/>
      <c r="L59" s="55"/>
      <c r="M59" s="30">
        <f>SUM(H59:L59)</f>
        <v>0</v>
      </c>
      <c r="N59" s="55"/>
      <c r="O59" s="31">
        <f>SUM(M59:N59)</f>
        <v>0</v>
      </c>
      <c r="P59" s="16"/>
      <c r="Q59" s="17"/>
      <c r="R59" s="17"/>
    </row>
    <row r="60" spans="1:18" ht="20.25" customHeight="1">
      <c r="A60" s="108"/>
      <c r="B60" s="111" t="s">
        <v>14</v>
      </c>
      <c r="C60" s="112"/>
      <c r="D60" s="113"/>
      <c r="E60" s="111"/>
      <c r="F60" s="112"/>
      <c r="G60" s="113"/>
      <c r="H60" s="55"/>
      <c r="I60" s="55"/>
      <c r="J60" s="55"/>
      <c r="K60" s="55"/>
      <c r="L60" s="55"/>
      <c r="M60" s="30">
        <f>SUM(H60:L60)</f>
        <v>0</v>
      </c>
      <c r="N60" s="55"/>
      <c r="O60" s="31">
        <f>SUM(M60:N60)</f>
        <v>0</v>
      </c>
      <c r="P60" s="16"/>
      <c r="Q60" s="17"/>
      <c r="R60" s="17"/>
    </row>
    <row r="61" spans="1:18" ht="20.25" customHeight="1" thickBot="1">
      <c r="A61" s="108"/>
      <c r="B61" s="127" t="s">
        <v>14</v>
      </c>
      <c r="C61" s="128"/>
      <c r="D61" s="129"/>
      <c r="E61" s="127"/>
      <c r="F61" s="128"/>
      <c r="G61" s="129"/>
      <c r="H61" s="56"/>
      <c r="I61" s="56"/>
      <c r="J61" s="56"/>
      <c r="K61" s="56"/>
      <c r="L61" s="56"/>
      <c r="M61" s="36">
        <f>SUM(H61:L61)</f>
        <v>0</v>
      </c>
      <c r="N61" s="56"/>
      <c r="O61" s="36">
        <f>SUM(M61:N61)</f>
        <v>0</v>
      </c>
      <c r="P61" s="16"/>
      <c r="Q61" s="17"/>
      <c r="R61" s="17"/>
    </row>
    <row r="62" spans="1:18" s="4" customFormat="1" ht="20.25" customHeight="1">
      <c r="A62" s="109"/>
      <c r="B62" s="117" t="s">
        <v>18</v>
      </c>
      <c r="C62" s="118"/>
      <c r="D62" s="118"/>
      <c r="E62" s="118"/>
      <c r="F62" s="118"/>
      <c r="G62" s="119"/>
      <c r="H62" s="33">
        <f>SUM(H57:H61)</f>
        <v>0</v>
      </c>
      <c r="I62" s="33">
        <f>SUM(I57:I61)</f>
        <v>0</v>
      </c>
      <c r="J62" s="33">
        <f>SUM(J57:J61)</f>
        <v>0</v>
      </c>
      <c r="K62" s="33">
        <f>SUM(K57:K61)</f>
        <v>0</v>
      </c>
      <c r="L62" s="33">
        <f>SUM(L57:L61)</f>
        <v>0</v>
      </c>
      <c r="M62" s="33">
        <f>SUM(M57:M61)</f>
        <v>0</v>
      </c>
      <c r="N62" s="33">
        <f>SUM(N57:N61)</f>
        <v>0</v>
      </c>
      <c r="O62" s="33">
        <f>SUM(O57:O61)</f>
        <v>0</v>
      </c>
      <c r="P62" s="28"/>
      <c r="Q62" s="29"/>
      <c r="R62" s="29"/>
    </row>
    <row r="63" spans="1:18" s="4" customFormat="1" ht="20.25" customHeight="1">
      <c r="A63" s="70" t="str">
        <f>Appendices!L2</f>
        <v>Standard: 7000 Other</v>
      </c>
      <c r="B63" s="71"/>
      <c r="C63" s="71"/>
      <c r="D63" s="71"/>
      <c r="E63" s="71"/>
      <c r="F63" s="71"/>
      <c r="G63" s="71"/>
      <c r="H63" s="60"/>
      <c r="I63" s="60"/>
      <c r="J63" s="60"/>
      <c r="K63" s="60"/>
      <c r="L63" s="60"/>
      <c r="M63" s="60"/>
      <c r="N63" s="60"/>
      <c r="O63" s="61"/>
      <c r="P63" s="28"/>
      <c r="Q63" s="29"/>
      <c r="R63" s="29"/>
    </row>
    <row r="64" spans="1:18" ht="20.25" customHeight="1">
      <c r="A64" s="107"/>
      <c r="B64" s="111" t="s">
        <v>14</v>
      </c>
      <c r="C64" s="112"/>
      <c r="D64" s="113"/>
      <c r="E64" s="111"/>
      <c r="F64" s="112"/>
      <c r="G64" s="113"/>
      <c r="H64" s="55"/>
      <c r="I64" s="55"/>
      <c r="J64" s="55"/>
      <c r="K64" s="55"/>
      <c r="L64" s="55"/>
      <c r="M64" s="30">
        <f>SUM(H64:L64)</f>
        <v>0</v>
      </c>
      <c r="N64" s="55"/>
      <c r="O64" s="31">
        <f>SUM(M64:N64)</f>
        <v>0</v>
      </c>
      <c r="P64" s="16"/>
      <c r="Q64" s="17"/>
      <c r="R64" s="17"/>
    </row>
    <row r="65" spans="1:18" ht="20.25" customHeight="1">
      <c r="A65" s="108"/>
      <c r="B65" s="111" t="s">
        <v>14</v>
      </c>
      <c r="C65" s="112"/>
      <c r="D65" s="113"/>
      <c r="E65" s="111"/>
      <c r="F65" s="112"/>
      <c r="G65" s="113"/>
      <c r="H65" s="55"/>
      <c r="I65" s="55"/>
      <c r="J65" s="55"/>
      <c r="K65" s="55"/>
      <c r="L65" s="55"/>
      <c r="M65" s="30">
        <f>SUM(H65:L65)</f>
        <v>0</v>
      </c>
      <c r="N65" s="55"/>
      <c r="O65" s="31">
        <f>SUM(M65:N65)</f>
        <v>0</v>
      </c>
      <c r="P65" s="16"/>
      <c r="Q65" s="17"/>
      <c r="R65" s="17"/>
    </row>
    <row r="66" spans="1:18" ht="20.25" customHeight="1">
      <c r="A66" s="108"/>
      <c r="B66" s="111" t="s">
        <v>14</v>
      </c>
      <c r="C66" s="112"/>
      <c r="D66" s="113"/>
      <c r="E66" s="111"/>
      <c r="F66" s="112"/>
      <c r="G66" s="113"/>
      <c r="H66" s="55"/>
      <c r="I66" s="55"/>
      <c r="J66" s="55"/>
      <c r="K66" s="55"/>
      <c r="L66" s="55"/>
      <c r="M66" s="30">
        <f>SUM(H66:L66)</f>
        <v>0</v>
      </c>
      <c r="N66" s="55"/>
      <c r="O66" s="31">
        <f>SUM(M66:N66)</f>
        <v>0</v>
      </c>
      <c r="P66" s="16"/>
      <c r="Q66" s="17"/>
      <c r="R66" s="17"/>
    </row>
    <row r="67" spans="1:18" ht="20.25" customHeight="1">
      <c r="A67" s="108"/>
      <c r="B67" s="111" t="s">
        <v>14</v>
      </c>
      <c r="C67" s="112"/>
      <c r="D67" s="113"/>
      <c r="E67" s="111"/>
      <c r="F67" s="112"/>
      <c r="G67" s="113"/>
      <c r="H67" s="55"/>
      <c r="I67" s="55"/>
      <c r="J67" s="55"/>
      <c r="K67" s="55"/>
      <c r="L67" s="55"/>
      <c r="M67" s="30">
        <f>SUM(H67:L67)</f>
        <v>0</v>
      </c>
      <c r="N67" s="55"/>
      <c r="O67" s="31">
        <f>SUM(M67:N67)</f>
        <v>0</v>
      </c>
      <c r="P67" s="16"/>
      <c r="Q67" s="17"/>
      <c r="R67" s="17"/>
    </row>
    <row r="68" spans="1:18" ht="20.25" customHeight="1" thickBot="1">
      <c r="A68" s="108"/>
      <c r="B68" s="111" t="s">
        <v>14</v>
      </c>
      <c r="C68" s="112"/>
      <c r="D68" s="113"/>
      <c r="E68" s="111"/>
      <c r="F68" s="112"/>
      <c r="G68" s="113"/>
      <c r="H68" s="56"/>
      <c r="I68" s="56"/>
      <c r="J68" s="56"/>
      <c r="K68" s="56"/>
      <c r="L68" s="56"/>
      <c r="M68" s="36">
        <f>SUM(H68:L68)</f>
        <v>0</v>
      </c>
      <c r="N68" s="56"/>
      <c r="O68" s="36">
        <f>SUM(M68:N68)</f>
        <v>0</v>
      </c>
      <c r="P68" s="16"/>
      <c r="Q68" s="17"/>
      <c r="R68" s="17"/>
    </row>
    <row r="69" spans="1:18" s="4" customFormat="1" ht="20.25" customHeight="1">
      <c r="A69" s="109"/>
      <c r="B69" s="120" t="s">
        <v>18</v>
      </c>
      <c r="C69" s="121"/>
      <c r="D69" s="121"/>
      <c r="E69" s="121"/>
      <c r="F69" s="121"/>
      <c r="G69" s="122"/>
      <c r="H69" s="33">
        <f>SUM(H64:H68)</f>
        <v>0</v>
      </c>
      <c r="I69" s="33">
        <f>SUM(I64:I68)</f>
        <v>0</v>
      </c>
      <c r="J69" s="33">
        <f>SUM(J64:J68)</f>
        <v>0</v>
      </c>
      <c r="K69" s="33">
        <f>SUM(K64:K68)</f>
        <v>0</v>
      </c>
      <c r="L69" s="33">
        <f>SUM(L64:L68)</f>
        <v>0</v>
      </c>
      <c r="M69" s="33">
        <f>SUM(M64:M68)</f>
        <v>0</v>
      </c>
      <c r="N69" s="33">
        <f>SUM(N64:N68)</f>
        <v>0</v>
      </c>
      <c r="O69" s="33">
        <f>SUM(O64:O68)</f>
        <v>0</v>
      </c>
      <c r="P69" s="28"/>
      <c r="Q69" s="29"/>
      <c r="R69" s="29"/>
    </row>
    <row r="70" spans="1:18" s="4" customFormat="1" ht="20.25" customHeight="1">
      <c r="A70" s="70" t="str">
        <f>Appendices!M2</f>
        <v>Standard: 7100 Gas Allowance</v>
      </c>
      <c r="B70" s="71"/>
      <c r="C70" s="71"/>
      <c r="D70" s="71"/>
      <c r="E70" s="71"/>
      <c r="F70" s="71"/>
      <c r="G70" s="71"/>
      <c r="H70" s="60"/>
      <c r="I70" s="60"/>
      <c r="J70" s="60"/>
      <c r="K70" s="60"/>
      <c r="L70" s="60"/>
      <c r="M70" s="60"/>
      <c r="N70" s="60"/>
      <c r="O70" s="61"/>
      <c r="P70" s="16"/>
      <c r="Q70" s="29"/>
      <c r="R70" s="29"/>
    </row>
    <row r="71" spans="1:18" s="4" customFormat="1" ht="20.25" customHeight="1">
      <c r="A71" s="107"/>
      <c r="B71" s="111" t="s">
        <v>20</v>
      </c>
      <c r="C71" s="112"/>
      <c r="D71" s="113"/>
      <c r="E71" s="111"/>
      <c r="F71" s="112"/>
      <c r="G71" s="113"/>
      <c r="H71" s="56"/>
      <c r="I71" s="56"/>
      <c r="J71" s="56"/>
      <c r="K71" s="56"/>
      <c r="L71" s="56"/>
      <c r="M71" s="36">
        <f>SUM(H71:L71)</f>
        <v>0</v>
      </c>
      <c r="N71" s="56"/>
      <c r="O71" s="36">
        <f>SUM(M71:N71)</f>
        <v>0</v>
      </c>
      <c r="P71" s="16"/>
      <c r="Q71" s="29"/>
      <c r="R71" s="29"/>
    </row>
    <row r="72" spans="1:18" s="4" customFormat="1" ht="20.25" customHeight="1">
      <c r="A72" s="109"/>
      <c r="B72" s="117" t="s">
        <v>18</v>
      </c>
      <c r="C72" s="118"/>
      <c r="D72" s="118"/>
      <c r="E72" s="118"/>
      <c r="F72" s="118"/>
      <c r="G72" s="119"/>
      <c r="H72" s="33">
        <f>SUM(H71:H71)</f>
        <v>0</v>
      </c>
      <c r="I72" s="33">
        <f>SUM(I71:I71)</f>
        <v>0</v>
      </c>
      <c r="J72" s="33">
        <f>SUM(J71:J71)</f>
        <v>0</v>
      </c>
      <c r="K72" s="33">
        <f>SUM(K71:K71)</f>
        <v>0</v>
      </c>
      <c r="L72" s="33">
        <f>SUM(L71:L71)</f>
        <v>0</v>
      </c>
      <c r="M72" s="33">
        <f>SUM(M71:M71)</f>
        <v>0</v>
      </c>
      <c r="N72" s="33">
        <f>SUM(N71:N71)</f>
        <v>0</v>
      </c>
      <c r="O72" s="33">
        <f>SUM(O71:O71)</f>
        <v>0</v>
      </c>
      <c r="P72" s="28"/>
      <c r="Q72" s="29"/>
      <c r="R72" s="29"/>
    </row>
    <row r="73" spans="1:18" s="4" customFormat="1" ht="20.25" customHeight="1">
      <c r="A73" s="70" t="str">
        <f>Appendices!N2</f>
        <v>Standard: 7200 Technology Expenditures</v>
      </c>
      <c r="B73" s="71"/>
      <c r="C73" s="71"/>
      <c r="D73" s="71"/>
      <c r="E73" s="71"/>
      <c r="F73" s="71"/>
      <c r="G73" s="71"/>
      <c r="H73" s="60"/>
      <c r="I73" s="60"/>
      <c r="J73" s="60"/>
      <c r="K73" s="60"/>
      <c r="L73" s="60"/>
      <c r="M73" s="60"/>
      <c r="N73" s="60"/>
      <c r="O73" s="61"/>
      <c r="P73" s="16"/>
      <c r="Q73" s="29"/>
      <c r="R73" s="29"/>
    </row>
    <row r="74" spans="1:18" s="4" customFormat="1" ht="20.25" customHeight="1">
      <c r="A74" s="107"/>
      <c r="B74" s="111" t="s">
        <v>14</v>
      </c>
      <c r="C74" s="112"/>
      <c r="D74" s="113"/>
      <c r="E74" s="111"/>
      <c r="F74" s="112"/>
      <c r="G74" s="113"/>
      <c r="H74" s="55"/>
      <c r="I74" s="55"/>
      <c r="J74" s="55"/>
      <c r="K74" s="55"/>
      <c r="L74" s="55"/>
      <c r="M74" s="30">
        <f>SUM(H74:L74)</f>
        <v>0</v>
      </c>
      <c r="N74" s="55"/>
      <c r="O74" s="31">
        <f>SUM(M74:N74)</f>
        <v>0</v>
      </c>
      <c r="P74" s="16"/>
      <c r="Q74" s="29"/>
      <c r="R74" s="29"/>
    </row>
    <row r="75" spans="1:18" s="4" customFormat="1" ht="20.25" customHeight="1">
      <c r="A75" s="108"/>
      <c r="B75" s="111" t="s">
        <v>14</v>
      </c>
      <c r="C75" s="112"/>
      <c r="D75" s="113"/>
      <c r="E75" s="111"/>
      <c r="F75" s="112"/>
      <c r="G75" s="113"/>
      <c r="H75" s="55"/>
      <c r="I75" s="55"/>
      <c r="J75" s="55"/>
      <c r="K75" s="55"/>
      <c r="L75" s="55"/>
      <c r="M75" s="30">
        <f>SUM(H75:L75)</f>
        <v>0</v>
      </c>
      <c r="N75" s="55"/>
      <c r="O75" s="31">
        <f>SUM(M75:N75)</f>
        <v>0</v>
      </c>
      <c r="P75" s="16"/>
      <c r="Q75" s="29"/>
      <c r="R75" s="29"/>
    </row>
    <row r="76" spans="1:18" s="4" customFormat="1" ht="20.25" customHeight="1">
      <c r="A76" s="108"/>
      <c r="B76" s="111" t="s">
        <v>14</v>
      </c>
      <c r="C76" s="112"/>
      <c r="D76" s="113"/>
      <c r="E76" s="111"/>
      <c r="F76" s="112"/>
      <c r="G76" s="113"/>
      <c r="H76" s="55"/>
      <c r="I76" s="55"/>
      <c r="J76" s="55"/>
      <c r="K76" s="55"/>
      <c r="L76" s="55"/>
      <c r="M76" s="30">
        <f>SUM(H76:L76)</f>
        <v>0</v>
      </c>
      <c r="N76" s="55"/>
      <c r="O76" s="31">
        <f>SUM(M76:N76)</f>
        <v>0</v>
      </c>
      <c r="P76" s="16"/>
      <c r="Q76" s="29"/>
      <c r="R76" s="29"/>
    </row>
    <row r="77" spans="1:18" s="4" customFormat="1" ht="20.25" customHeight="1">
      <c r="A77" s="108"/>
      <c r="B77" s="111" t="s">
        <v>14</v>
      </c>
      <c r="C77" s="112"/>
      <c r="D77" s="113"/>
      <c r="E77" s="111"/>
      <c r="F77" s="112"/>
      <c r="G77" s="113"/>
      <c r="H77" s="55"/>
      <c r="I77" s="55"/>
      <c r="J77" s="55"/>
      <c r="K77" s="55"/>
      <c r="L77" s="55"/>
      <c r="M77" s="30">
        <f>SUM(H77:L77)</f>
        <v>0</v>
      </c>
      <c r="N77" s="55"/>
      <c r="O77" s="31">
        <f>SUM(M77:N77)</f>
        <v>0</v>
      </c>
      <c r="P77" s="16"/>
      <c r="Q77" s="29"/>
      <c r="R77" s="29"/>
    </row>
    <row r="78" spans="1:18" s="4" customFormat="1" ht="20.25" customHeight="1" thickBot="1">
      <c r="A78" s="108"/>
      <c r="B78" s="127" t="s">
        <v>14</v>
      </c>
      <c r="C78" s="128"/>
      <c r="D78" s="129"/>
      <c r="E78" s="127"/>
      <c r="F78" s="128"/>
      <c r="G78" s="129"/>
      <c r="H78" s="57"/>
      <c r="I78" s="57"/>
      <c r="J78" s="57"/>
      <c r="K78" s="57"/>
      <c r="L78" s="57"/>
      <c r="M78" s="32">
        <f>SUM(H78:L78)</f>
        <v>0</v>
      </c>
      <c r="N78" s="57"/>
      <c r="O78" s="36">
        <f>SUM(M78:N78)</f>
        <v>0</v>
      </c>
      <c r="P78" s="16"/>
      <c r="Q78" s="29"/>
      <c r="R78" s="29"/>
    </row>
    <row r="79" spans="1:18" s="4" customFormat="1" ht="20.25" customHeight="1">
      <c r="A79" s="109"/>
      <c r="B79" s="117" t="s">
        <v>18</v>
      </c>
      <c r="C79" s="118"/>
      <c r="D79" s="118"/>
      <c r="E79" s="118"/>
      <c r="F79" s="118"/>
      <c r="G79" s="119"/>
      <c r="H79" s="33">
        <f>SUM(H74:H78)</f>
        <v>0</v>
      </c>
      <c r="I79" s="33">
        <f>SUM(I74:I78)</f>
        <v>0</v>
      </c>
      <c r="J79" s="33">
        <f>SUM(J74:J78)</f>
        <v>0</v>
      </c>
      <c r="K79" s="33">
        <f>SUM(K74:K78)</f>
        <v>0</v>
      </c>
      <c r="L79" s="33">
        <f>SUM(L74:L78)</f>
        <v>0</v>
      </c>
      <c r="M79" s="33">
        <f>SUM(M74:M78)</f>
        <v>0</v>
      </c>
      <c r="N79" s="33">
        <f>SUM(N74:N78)</f>
        <v>0</v>
      </c>
      <c r="O79" s="33">
        <f>SUM(O74:O78)</f>
        <v>0</v>
      </c>
      <c r="P79" s="28"/>
      <c r="Q79" s="29"/>
      <c r="R79" s="29"/>
    </row>
    <row r="80" spans="1:18" ht="20.25" customHeight="1">
      <c r="A80" s="70" t="str">
        <f>Appendices!O2</f>
        <v>Standard: 7500 Scholarships</v>
      </c>
      <c r="B80" s="71"/>
      <c r="C80" s="71"/>
      <c r="D80" s="71"/>
      <c r="E80" s="71"/>
      <c r="F80" s="71"/>
      <c r="G80" s="71"/>
      <c r="H80" s="60"/>
      <c r="I80" s="60"/>
      <c r="J80" s="60"/>
      <c r="K80" s="60"/>
      <c r="L80" s="60"/>
      <c r="M80" s="60"/>
      <c r="N80" s="60"/>
      <c r="O80" s="61"/>
      <c r="P80" s="16"/>
      <c r="Q80" s="17"/>
      <c r="R80" s="17"/>
    </row>
    <row r="81" spans="1:18" ht="20.25" customHeight="1">
      <c r="A81" s="107"/>
      <c r="B81" s="111" t="s">
        <v>14</v>
      </c>
      <c r="C81" s="112"/>
      <c r="D81" s="113"/>
      <c r="E81" s="111"/>
      <c r="F81" s="112"/>
      <c r="G81" s="113"/>
      <c r="H81" s="55"/>
      <c r="I81" s="55"/>
      <c r="J81" s="55"/>
      <c r="K81" s="55"/>
      <c r="L81" s="55"/>
      <c r="M81" s="30">
        <f>SUM(H81:L81)</f>
        <v>0</v>
      </c>
      <c r="N81" s="55"/>
      <c r="O81" s="31">
        <f>SUM(M81:N81)</f>
        <v>0</v>
      </c>
      <c r="P81" s="16"/>
      <c r="Q81" s="17"/>
      <c r="R81" s="17"/>
    </row>
    <row r="82" spans="1:18" ht="20.25" customHeight="1">
      <c r="A82" s="108"/>
      <c r="B82" s="111" t="s">
        <v>14</v>
      </c>
      <c r="C82" s="112"/>
      <c r="D82" s="113"/>
      <c r="E82" s="111"/>
      <c r="F82" s="112"/>
      <c r="G82" s="113"/>
      <c r="H82" s="55"/>
      <c r="I82" s="55"/>
      <c r="J82" s="55"/>
      <c r="K82" s="55"/>
      <c r="L82" s="55"/>
      <c r="M82" s="30">
        <f>SUM(H82:L82)</f>
        <v>0</v>
      </c>
      <c r="N82" s="55"/>
      <c r="O82" s="31">
        <f>SUM(M82:N82)</f>
        <v>0</v>
      </c>
      <c r="P82" s="16"/>
      <c r="Q82" s="17"/>
      <c r="R82" s="17"/>
    </row>
    <row r="83" spans="1:18" ht="20.25" customHeight="1">
      <c r="A83" s="108"/>
      <c r="B83" s="111" t="s">
        <v>14</v>
      </c>
      <c r="C83" s="112"/>
      <c r="D83" s="113"/>
      <c r="E83" s="111"/>
      <c r="F83" s="112"/>
      <c r="G83" s="113"/>
      <c r="H83" s="55"/>
      <c r="I83" s="55"/>
      <c r="J83" s="55"/>
      <c r="K83" s="55"/>
      <c r="L83" s="55"/>
      <c r="M83" s="30">
        <f>SUM(H83:L83)</f>
        <v>0</v>
      </c>
      <c r="N83" s="55"/>
      <c r="O83" s="31">
        <f>SUM(M83:N83)</f>
        <v>0</v>
      </c>
      <c r="P83" s="16"/>
      <c r="Q83" s="17"/>
      <c r="R83" s="17"/>
    </row>
    <row r="84" spans="1:18" ht="20.25" customHeight="1">
      <c r="A84" s="108"/>
      <c r="B84" s="111" t="s">
        <v>14</v>
      </c>
      <c r="C84" s="112"/>
      <c r="D84" s="113"/>
      <c r="E84" s="111"/>
      <c r="F84" s="112"/>
      <c r="G84" s="113"/>
      <c r="H84" s="55"/>
      <c r="I84" s="55"/>
      <c r="J84" s="55"/>
      <c r="K84" s="55"/>
      <c r="L84" s="55"/>
      <c r="M84" s="30">
        <f>SUM(H84:L84)</f>
        <v>0</v>
      </c>
      <c r="N84" s="55"/>
      <c r="O84" s="31">
        <f>SUM(M84:N84)</f>
        <v>0</v>
      </c>
      <c r="P84" s="16"/>
      <c r="Q84" s="17"/>
      <c r="R84" s="17"/>
    </row>
    <row r="85" spans="1:18" ht="20.25" customHeight="1" thickBot="1">
      <c r="A85" s="108"/>
      <c r="B85" s="127" t="s">
        <v>14</v>
      </c>
      <c r="C85" s="128"/>
      <c r="D85" s="129"/>
      <c r="E85" s="127"/>
      <c r="F85" s="128"/>
      <c r="G85" s="129"/>
      <c r="H85" s="57"/>
      <c r="I85" s="57"/>
      <c r="J85" s="57"/>
      <c r="K85" s="57"/>
      <c r="L85" s="57"/>
      <c r="M85" s="32">
        <f>SUM(H85:L85)</f>
        <v>0</v>
      </c>
      <c r="N85" s="57"/>
      <c r="O85" s="36">
        <f>SUM(M85:N85)</f>
        <v>0</v>
      </c>
      <c r="P85" s="16"/>
      <c r="Q85" s="17"/>
      <c r="R85" s="17"/>
    </row>
    <row r="86" spans="1:18" s="4" customFormat="1" ht="20.25" customHeight="1">
      <c r="A86" s="109"/>
      <c r="B86" s="117" t="s">
        <v>18</v>
      </c>
      <c r="C86" s="118"/>
      <c r="D86" s="118"/>
      <c r="E86" s="118"/>
      <c r="F86" s="118"/>
      <c r="G86" s="119"/>
      <c r="H86" s="33">
        <f>SUM(H81:H85)</f>
        <v>0</v>
      </c>
      <c r="I86" s="33">
        <f>SUM(I81:I85)</f>
        <v>0</v>
      </c>
      <c r="J86" s="33">
        <f>SUM(J81:J85)</f>
        <v>0</v>
      </c>
      <c r="K86" s="33">
        <f>SUM(K81:K85)</f>
        <v>0</v>
      </c>
      <c r="L86" s="33">
        <f>SUM(L81:L85)</f>
        <v>0</v>
      </c>
      <c r="M86" s="33">
        <f>SUM(M81:M85)</f>
        <v>0</v>
      </c>
      <c r="N86" s="33">
        <f>SUM(N81:N85)</f>
        <v>0</v>
      </c>
      <c r="O86" s="33">
        <f>SUM(O81:O85)</f>
        <v>0</v>
      </c>
      <c r="P86" s="28"/>
      <c r="Q86" s="29"/>
      <c r="R86" s="29"/>
    </row>
    <row r="87" spans="1:18" ht="20.25" customHeight="1">
      <c r="A87" s="70" t="str">
        <f>Appendices!P2</f>
        <v>Standard: 8000 Indirect Cost</v>
      </c>
      <c r="B87" s="71"/>
      <c r="C87" s="71"/>
      <c r="D87" s="71"/>
      <c r="E87" s="71"/>
      <c r="F87" s="71"/>
      <c r="G87" s="71"/>
      <c r="H87" s="60"/>
      <c r="I87" s="60"/>
      <c r="J87" s="60"/>
      <c r="K87" s="60"/>
      <c r="L87" s="60"/>
      <c r="M87" s="60"/>
      <c r="N87" s="60"/>
      <c r="O87" s="61"/>
      <c r="P87" s="16"/>
      <c r="Q87" s="17"/>
      <c r="R87" s="17"/>
    </row>
    <row r="88" spans="1:18" ht="20.25" customHeight="1">
      <c r="A88" s="107"/>
      <c r="B88" s="111" t="s">
        <v>21</v>
      </c>
      <c r="C88" s="112"/>
      <c r="D88" s="113"/>
      <c r="E88" s="111"/>
      <c r="F88" s="112"/>
      <c r="G88" s="113"/>
      <c r="H88" s="56"/>
      <c r="I88" s="56"/>
      <c r="J88" s="56"/>
      <c r="K88" s="56"/>
      <c r="L88" s="56"/>
      <c r="M88" s="36">
        <f>SUM(H88:L88)</f>
        <v>0</v>
      </c>
      <c r="N88" s="56"/>
      <c r="O88" s="36">
        <f>SUM(M88:N88)</f>
        <v>0</v>
      </c>
      <c r="P88" s="16"/>
      <c r="Q88" s="17"/>
      <c r="R88" s="17"/>
    </row>
    <row r="89" spans="1:18" s="4" customFormat="1" ht="20.25" customHeight="1">
      <c r="A89" s="109"/>
      <c r="B89" s="117" t="s">
        <v>18</v>
      </c>
      <c r="C89" s="118"/>
      <c r="D89" s="118"/>
      <c r="E89" s="118"/>
      <c r="F89" s="118"/>
      <c r="G89" s="119"/>
      <c r="H89" s="33">
        <f>SUM(H88:H88)</f>
        <v>0</v>
      </c>
      <c r="I89" s="33">
        <f>SUM(I88:I88)</f>
        <v>0</v>
      </c>
      <c r="J89" s="33">
        <f>SUM(J88:J88)</f>
        <v>0</v>
      </c>
      <c r="K89" s="33">
        <f>SUM(K88:K88)</f>
        <v>0</v>
      </c>
      <c r="L89" s="33">
        <f>SUM(L88:L88)</f>
        <v>0</v>
      </c>
      <c r="M89" s="33">
        <f>SUM(M88:M88)</f>
        <v>0</v>
      </c>
      <c r="N89" s="33">
        <f>SUM(N88:N88)</f>
        <v>0</v>
      </c>
      <c r="O89" s="33">
        <f>SUM(O88:O88)</f>
        <v>0</v>
      </c>
      <c r="P89" s="28"/>
      <c r="Q89" s="29"/>
      <c r="R89" s="29"/>
    </row>
    <row r="90" spans="1:18" ht="20.25" customHeight="1">
      <c r="A90" s="70" t="s">
        <v>22</v>
      </c>
      <c r="B90" s="71"/>
      <c r="C90" s="71"/>
      <c r="D90" s="71"/>
      <c r="E90" s="71"/>
      <c r="F90" s="71"/>
      <c r="G90" s="71"/>
      <c r="H90" s="60"/>
      <c r="I90" s="60"/>
      <c r="J90" s="60"/>
      <c r="K90" s="60"/>
      <c r="L90" s="60"/>
      <c r="M90" s="60"/>
      <c r="N90" s="60"/>
      <c r="O90" s="61"/>
      <c r="P90" s="16"/>
      <c r="Q90" s="17"/>
      <c r="R90" s="17"/>
    </row>
    <row r="91" spans="1:18" ht="20.25" customHeight="1">
      <c r="A91" s="107"/>
      <c r="B91" s="111"/>
      <c r="C91" s="112"/>
      <c r="D91" s="113"/>
      <c r="E91" s="111"/>
      <c r="F91" s="112"/>
      <c r="G91" s="113"/>
      <c r="H91" s="55"/>
      <c r="I91" s="55"/>
      <c r="J91" s="55"/>
      <c r="K91" s="55"/>
      <c r="L91" s="55"/>
      <c r="M91" s="30">
        <f>SUM(H91:L91)</f>
        <v>0</v>
      </c>
      <c r="N91" s="55"/>
      <c r="O91" s="31">
        <f>SUM(M91:N91)</f>
        <v>0</v>
      </c>
      <c r="P91" s="16"/>
      <c r="Q91" s="17"/>
      <c r="R91" s="17"/>
    </row>
    <row r="92" spans="1:18" ht="20.25" customHeight="1">
      <c r="A92" s="108"/>
      <c r="B92" s="111"/>
      <c r="C92" s="112"/>
      <c r="D92" s="113"/>
      <c r="E92" s="111"/>
      <c r="F92" s="112"/>
      <c r="G92" s="113"/>
      <c r="H92" s="55"/>
      <c r="I92" s="55"/>
      <c r="J92" s="55"/>
      <c r="K92" s="55"/>
      <c r="L92" s="55"/>
      <c r="M92" s="30">
        <f>SUM(H92:L92)</f>
        <v>0</v>
      </c>
      <c r="N92" s="55"/>
      <c r="O92" s="31">
        <f>SUM(M92:N92)</f>
        <v>0</v>
      </c>
      <c r="P92" s="16"/>
      <c r="Q92" s="17"/>
      <c r="R92" s="17"/>
    </row>
    <row r="93" spans="1:18" ht="20.25" customHeight="1">
      <c r="A93" s="108"/>
      <c r="B93" s="111"/>
      <c r="C93" s="112"/>
      <c r="D93" s="113"/>
      <c r="E93" s="111"/>
      <c r="F93" s="112"/>
      <c r="G93" s="113"/>
      <c r="H93" s="55"/>
      <c r="I93" s="55"/>
      <c r="J93" s="55"/>
      <c r="K93" s="55"/>
      <c r="L93" s="55"/>
      <c r="M93" s="30">
        <f>SUM(H93:L93)</f>
        <v>0</v>
      </c>
      <c r="N93" s="55"/>
      <c r="O93" s="31">
        <f>SUM(M93:N93)</f>
        <v>0</v>
      </c>
      <c r="P93" s="16"/>
      <c r="Q93" s="17"/>
      <c r="R93" s="17"/>
    </row>
    <row r="94" spans="1:18" ht="20.25" customHeight="1">
      <c r="A94" s="108"/>
      <c r="B94" s="111"/>
      <c r="C94" s="112"/>
      <c r="D94" s="113"/>
      <c r="E94" s="111"/>
      <c r="F94" s="112"/>
      <c r="G94" s="113"/>
      <c r="H94" s="55"/>
      <c r="I94" s="55"/>
      <c r="J94" s="55"/>
      <c r="K94" s="55"/>
      <c r="L94" s="55"/>
      <c r="M94" s="30">
        <f>SUM(H94:L94)</f>
        <v>0</v>
      </c>
      <c r="N94" s="55"/>
      <c r="O94" s="31">
        <f>SUM(M94:N94)</f>
        <v>0</v>
      </c>
      <c r="P94" s="16"/>
      <c r="Q94" s="17"/>
      <c r="R94" s="17"/>
    </row>
    <row r="95" spans="1:18" ht="20.25" customHeight="1" thickBot="1">
      <c r="A95" s="108"/>
      <c r="B95" s="127"/>
      <c r="C95" s="128"/>
      <c r="D95" s="129"/>
      <c r="E95" s="127"/>
      <c r="F95" s="128"/>
      <c r="G95" s="129"/>
      <c r="H95" s="57"/>
      <c r="I95" s="57"/>
      <c r="J95" s="57"/>
      <c r="K95" s="57"/>
      <c r="L95" s="57"/>
      <c r="M95" s="32">
        <f>SUM(H95:L95)</f>
        <v>0</v>
      </c>
      <c r="N95" s="57"/>
      <c r="O95" s="36">
        <f>SUM(M95:N95)</f>
        <v>0</v>
      </c>
      <c r="P95" s="16"/>
      <c r="Q95" s="17"/>
      <c r="R95" s="17"/>
    </row>
    <row r="96" spans="1:18" s="4" customFormat="1" ht="20.25" customHeight="1">
      <c r="A96" s="108"/>
      <c r="B96" s="184" t="s">
        <v>18</v>
      </c>
      <c r="C96" s="185"/>
      <c r="D96" s="185"/>
      <c r="E96" s="185"/>
      <c r="F96" s="185"/>
      <c r="G96" s="186"/>
      <c r="H96" s="35">
        <f>SUM(H91:H95)</f>
        <v>0</v>
      </c>
      <c r="I96" s="35">
        <f>SUM(I91:I95)</f>
        <v>0</v>
      </c>
      <c r="J96" s="35">
        <f>SUM(J91:J95)</f>
        <v>0</v>
      </c>
      <c r="K96" s="35">
        <f>SUM(K91:K95)</f>
        <v>0</v>
      </c>
      <c r="L96" s="35">
        <f>SUM(L91:L95)</f>
        <v>0</v>
      </c>
      <c r="M96" s="35">
        <f>SUM(M91:M95)</f>
        <v>0</v>
      </c>
      <c r="N96" s="35">
        <f>SUM(N91:N95)</f>
        <v>0</v>
      </c>
      <c r="O96" s="35">
        <f>SUM(O91:O95)</f>
        <v>0</v>
      </c>
      <c r="P96" s="28"/>
      <c r="Q96" s="29"/>
      <c r="R96" s="29"/>
    </row>
    <row r="97" spans="1:16" ht="20.25" customHeight="1">
      <c r="A97" s="74"/>
      <c r="B97" s="172"/>
      <c r="C97" s="172"/>
      <c r="D97" s="172"/>
      <c r="E97" s="172"/>
      <c r="F97" s="172"/>
      <c r="G97" s="172"/>
      <c r="H97" s="14"/>
      <c r="I97" s="14"/>
      <c r="J97" s="14"/>
      <c r="K97" s="14"/>
      <c r="L97" s="14"/>
      <c r="M97" s="14"/>
      <c r="N97" s="14"/>
      <c r="O97" s="15"/>
    </row>
    <row r="98" spans="1:16" ht="20.25" customHeight="1">
      <c r="A98" s="75"/>
      <c r="B98" s="76"/>
      <c r="C98" s="76"/>
      <c r="D98" s="76"/>
      <c r="E98" s="76"/>
      <c r="F98" s="76"/>
      <c r="G98" s="75" t="s">
        <v>23</v>
      </c>
      <c r="H98" s="66">
        <f>SUM(H96+H89+H86+H79+H72+H69+H62+H55+H48+H41+H34+H27+H22+H15)</f>
        <v>0</v>
      </c>
      <c r="I98" s="68">
        <f>SUM(I96+I89+I86+I79+I72+I69+I62+I55+I48+I41+I34+I27+I22+I15)</f>
        <v>0</v>
      </c>
      <c r="J98" s="66">
        <f>SUM(J96+J89+J86+J79+J72+J69+J62+J55+J48+J41+J34+J27+J22+J15)</f>
        <v>0</v>
      </c>
      <c r="K98" s="66">
        <f>SUM(K96+K89+K86+K79+K72+K69+K62+K55+K48+K41+K34+K27+K22+K15)</f>
        <v>0</v>
      </c>
      <c r="L98" s="66">
        <f>SUM(L96+L89+L86+L79+L72+L69+L62+L55+L48+L41+L34+L27+L22+L15)</f>
        <v>0</v>
      </c>
      <c r="M98" s="66">
        <f>SUM(M96+M89+M86+M79+M72+M69+M62+M55+M48+M41+M34+M27+M22+M15)</f>
        <v>0</v>
      </c>
      <c r="N98" s="66">
        <f>SUM(N96+N89+N86+N79+N72+N69+N62+N55+N48+N41+N34+N27+N22+N15)</f>
        <v>0</v>
      </c>
      <c r="O98" s="66">
        <f>SUM(O96+O89+O86+O79+O72+O69+O62+O55++O48+O41+O34+O27+O22+O15)</f>
        <v>0</v>
      </c>
    </row>
    <row r="99" spans="1:16" ht="20.25" customHeight="1">
      <c r="A99" s="76"/>
      <c r="B99" s="76"/>
      <c r="C99" s="76"/>
      <c r="D99" s="76"/>
      <c r="E99" s="76"/>
      <c r="F99" s="76"/>
      <c r="G99" s="76"/>
      <c r="H99" s="67" t="s">
        <v>4</v>
      </c>
      <c r="I99" s="69" t="s">
        <v>5</v>
      </c>
      <c r="J99" s="67" t="s">
        <v>6</v>
      </c>
      <c r="K99" s="67" t="s">
        <v>7</v>
      </c>
      <c r="L99" s="67" t="s">
        <v>8</v>
      </c>
      <c r="M99" s="67" t="s">
        <v>9</v>
      </c>
      <c r="N99" s="67" t="s">
        <v>10</v>
      </c>
      <c r="O99" s="67" t="s">
        <v>11</v>
      </c>
    </row>
    <row r="100" spans="1:16" s="19" customFormat="1" ht="20.25" customHeight="1">
      <c r="A100" s="173" t="s">
        <v>24</v>
      </c>
      <c r="B100" s="173"/>
      <c r="C100" s="173"/>
      <c r="D100" s="173"/>
      <c r="E100" s="173"/>
      <c r="F100" s="173"/>
      <c r="G100" s="173"/>
      <c r="H100" s="173"/>
      <c r="I100" s="174"/>
      <c r="J100" s="174"/>
      <c r="K100" s="174"/>
      <c r="L100" s="174"/>
      <c r="M100" s="174"/>
      <c r="N100" s="174"/>
      <c r="O100" s="174"/>
      <c r="P100" s="18"/>
    </row>
    <row r="101" spans="1:16" s="19" customFormat="1" ht="20.25" customHeight="1">
      <c r="A101" s="174" t="s">
        <v>25</v>
      </c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8"/>
    </row>
    <row r="102" spans="1:16" ht="20.25" customHeight="1">
      <c r="B102" s="171"/>
      <c r="C102" s="171"/>
      <c r="D102" s="171"/>
      <c r="E102" s="171"/>
      <c r="F102" s="171"/>
      <c r="G102" s="171"/>
    </row>
    <row r="103" spans="1:16" ht="20.25" customHeight="1">
      <c r="B103" s="171"/>
      <c r="C103" s="171"/>
      <c r="D103" s="171"/>
      <c r="E103" s="171"/>
      <c r="F103" s="171"/>
      <c r="G103" s="171"/>
    </row>
    <row r="104" spans="1:16" ht="20.25" customHeight="1">
      <c r="A104" s="84" cm="1">
        <f t="array" ref="A104:A106">_xlfn.UNIQUE(_xlfn._xlws.FILTER(Budget!B:B, (Budget!B:B&lt;&gt;"Employee Position")*(Budget!B:B&lt;&gt;"Select from Menu")*(Budget!B:B&lt;&gt;"Subtotal")))</f>
        <v>0</v>
      </c>
      <c r="B104" s="171"/>
      <c r="C104" s="171"/>
      <c r="D104" s="171"/>
      <c r="E104" s="171"/>
      <c r="F104" s="171"/>
      <c r="G104" s="171"/>
    </row>
    <row r="105" spans="1:16" ht="20.25" customHeight="1">
      <c r="A105" s="84" t="str">
        <v>6400: Gas Allowance</v>
      </c>
      <c r="B105" s="171"/>
      <c r="C105" s="171"/>
      <c r="D105" s="171"/>
      <c r="E105" s="171"/>
      <c r="F105" s="171"/>
      <c r="G105" s="171"/>
    </row>
    <row r="106" spans="1:16" ht="20.25" customHeight="1">
      <c r="A106" s="84" t="str">
        <v>6400: Indirect Cost</v>
      </c>
      <c r="B106" s="171"/>
      <c r="C106" s="171"/>
      <c r="D106" s="171"/>
      <c r="E106" s="171"/>
      <c r="F106" s="171"/>
      <c r="G106" s="171"/>
    </row>
    <row r="107" spans="1:16" ht="20.25" customHeight="1">
      <c r="A107" s="84"/>
      <c r="B107" s="171"/>
      <c r="C107" s="171"/>
      <c r="D107" s="171"/>
      <c r="E107" s="171"/>
      <c r="F107" s="171"/>
      <c r="G107" s="171"/>
    </row>
    <row r="108" spans="1:16" ht="20.25" customHeight="1">
      <c r="A108" s="84"/>
      <c r="B108" s="171"/>
      <c r="C108" s="171"/>
      <c r="D108" s="171"/>
      <c r="E108" s="171"/>
      <c r="F108" s="171"/>
      <c r="G108" s="171"/>
    </row>
    <row r="109" spans="1:16" ht="20.25" customHeight="1">
      <c r="A109" s="84"/>
      <c r="B109" s="171"/>
      <c r="C109" s="171"/>
      <c r="D109" s="171"/>
      <c r="E109" s="171"/>
      <c r="F109" s="171"/>
      <c r="G109" s="171"/>
    </row>
    <row r="110" spans="1:16" ht="20.25" customHeight="1">
      <c r="A110" s="84"/>
      <c r="B110" s="171"/>
      <c r="C110" s="171"/>
      <c r="D110" s="171"/>
      <c r="E110" s="171"/>
      <c r="F110" s="171"/>
      <c r="G110" s="171"/>
    </row>
    <row r="111" spans="1:16" ht="20.25" customHeight="1">
      <c r="A111" s="84"/>
      <c r="B111" s="171"/>
      <c r="C111" s="171"/>
      <c r="D111" s="171"/>
      <c r="E111" s="171"/>
      <c r="F111" s="171"/>
      <c r="G111" s="171"/>
    </row>
    <row r="112" spans="1:16" ht="20.25" customHeight="1">
      <c r="A112" s="84"/>
      <c r="B112" s="171"/>
      <c r="C112" s="171"/>
      <c r="D112" s="171"/>
      <c r="E112" s="171"/>
      <c r="F112" s="171"/>
      <c r="G112" s="171"/>
    </row>
    <row r="113" spans="1:7" ht="20.25" customHeight="1">
      <c r="A113" s="84"/>
      <c r="B113" s="171"/>
      <c r="C113" s="171"/>
      <c r="D113" s="171"/>
      <c r="E113" s="171"/>
      <c r="F113" s="171"/>
      <c r="G113" s="171"/>
    </row>
    <row r="114" spans="1:7" ht="20.25" customHeight="1">
      <c r="A114" s="84"/>
      <c r="B114" s="171"/>
      <c r="C114" s="171"/>
      <c r="D114" s="171"/>
      <c r="E114" s="171"/>
      <c r="F114" s="171"/>
      <c r="G114" s="171"/>
    </row>
    <row r="115" spans="1:7" ht="20.25" customHeight="1">
      <c r="A115" s="84"/>
      <c r="B115" s="171"/>
      <c r="C115" s="171"/>
      <c r="D115" s="171"/>
      <c r="E115" s="171"/>
      <c r="F115" s="171"/>
      <c r="G115" s="171"/>
    </row>
    <row r="116" spans="1:7" ht="20.25" customHeight="1">
      <c r="A116" s="84"/>
      <c r="B116" s="171"/>
      <c r="C116" s="171"/>
      <c r="D116" s="171"/>
      <c r="E116" s="171"/>
      <c r="F116" s="171"/>
      <c r="G116" s="171"/>
    </row>
    <row r="117" spans="1:7" ht="20.25" customHeight="1">
      <c r="A117" s="84"/>
      <c r="B117" s="171"/>
      <c r="C117" s="171"/>
      <c r="D117" s="171"/>
      <c r="E117" s="171"/>
      <c r="F117" s="171"/>
      <c r="G117" s="171"/>
    </row>
    <row r="118" spans="1:7" ht="20.25" customHeight="1">
      <c r="A118" s="84"/>
      <c r="B118" s="171"/>
      <c r="C118" s="171"/>
      <c r="D118" s="171"/>
      <c r="E118" s="171"/>
      <c r="F118" s="171"/>
      <c r="G118" s="171"/>
    </row>
    <row r="119" spans="1:7" ht="20.25" customHeight="1">
      <c r="A119" s="84"/>
      <c r="B119" s="171"/>
      <c r="C119" s="171"/>
      <c r="D119" s="171"/>
      <c r="E119" s="171"/>
      <c r="F119" s="171"/>
      <c r="G119" s="171"/>
    </row>
    <row r="120" spans="1:7" ht="20.25" customHeight="1">
      <c r="A120" s="84"/>
      <c r="B120" s="171"/>
      <c r="C120" s="171"/>
      <c r="D120" s="171"/>
      <c r="E120" s="171"/>
      <c r="F120" s="171"/>
      <c r="G120" s="171"/>
    </row>
    <row r="121" spans="1:7" ht="20.25" customHeight="1">
      <c r="A121" s="84"/>
      <c r="B121" s="171"/>
      <c r="C121" s="171"/>
      <c r="D121" s="171"/>
      <c r="E121" s="171"/>
      <c r="F121" s="171"/>
      <c r="G121" s="171"/>
    </row>
    <row r="122" spans="1:7" ht="20.25" customHeight="1">
      <c r="A122" s="84"/>
      <c r="B122" s="171"/>
      <c r="C122" s="171"/>
      <c r="D122" s="171"/>
      <c r="E122" s="171"/>
      <c r="F122" s="171"/>
      <c r="G122" s="171"/>
    </row>
    <row r="123" spans="1:7" ht="20.25" customHeight="1">
      <c r="A123" s="84"/>
      <c r="B123" s="171"/>
      <c r="C123" s="171"/>
      <c r="D123" s="171"/>
      <c r="E123" s="171"/>
      <c r="F123" s="171"/>
      <c r="G123" s="171"/>
    </row>
    <row r="124" spans="1:7" ht="20.25" customHeight="1">
      <c r="A124" s="84"/>
      <c r="B124" s="171"/>
      <c r="C124" s="171"/>
      <c r="D124" s="171"/>
      <c r="E124" s="171"/>
      <c r="F124" s="171"/>
      <c r="G124" s="171"/>
    </row>
    <row r="125" spans="1:7" ht="20.25" customHeight="1">
      <c r="A125" s="84"/>
      <c r="B125" s="171"/>
      <c r="C125" s="171"/>
      <c r="D125" s="171"/>
      <c r="E125" s="171"/>
      <c r="F125" s="171"/>
      <c r="G125" s="171"/>
    </row>
    <row r="126" spans="1:7" ht="20.25" customHeight="1">
      <c r="A126" s="84"/>
      <c r="B126" s="171"/>
      <c r="C126" s="171"/>
      <c r="D126" s="171"/>
      <c r="E126" s="171"/>
      <c r="F126" s="171"/>
      <c r="G126" s="171"/>
    </row>
    <row r="127" spans="1:7" ht="20.25" customHeight="1">
      <c r="A127" s="84"/>
      <c r="B127" s="171"/>
      <c r="C127" s="171"/>
      <c r="D127" s="171"/>
      <c r="E127" s="171"/>
      <c r="F127" s="171"/>
      <c r="G127" s="171"/>
    </row>
    <row r="128" spans="1:7" ht="20.25" customHeight="1">
      <c r="A128" s="84"/>
      <c r="B128" s="171"/>
      <c r="C128" s="171"/>
      <c r="D128" s="171"/>
      <c r="E128" s="171"/>
      <c r="F128" s="171"/>
      <c r="G128" s="171"/>
    </row>
    <row r="129" spans="1:7" ht="20.25" customHeight="1">
      <c r="A129" s="84"/>
      <c r="B129" s="171"/>
      <c r="C129" s="171"/>
      <c r="D129" s="171"/>
      <c r="E129" s="171"/>
      <c r="F129" s="171"/>
      <c r="G129" s="171"/>
    </row>
    <row r="130" spans="1:7" ht="20.25" customHeight="1">
      <c r="A130" s="84"/>
      <c r="B130" s="171"/>
      <c r="C130" s="171"/>
      <c r="D130" s="171"/>
      <c r="E130" s="171"/>
      <c r="F130" s="171"/>
      <c r="G130" s="171"/>
    </row>
    <row r="131" spans="1:7" ht="20.25" customHeight="1">
      <c r="A131" s="84"/>
      <c r="B131" s="171"/>
      <c r="C131" s="171"/>
      <c r="D131" s="171"/>
      <c r="E131" s="171"/>
      <c r="F131" s="171"/>
      <c r="G131" s="171"/>
    </row>
    <row r="132" spans="1:7" ht="20.25" customHeight="1">
      <c r="A132" s="84"/>
      <c r="B132" s="171"/>
      <c r="C132" s="171"/>
      <c r="D132" s="171"/>
      <c r="E132" s="171"/>
      <c r="F132" s="171"/>
      <c r="G132" s="171"/>
    </row>
    <row r="133" spans="1:7" ht="20.25" customHeight="1">
      <c r="A133" s="84"/>
      <c r="B133" s="171"/>
      <c r="C133" s="171"/>
      <c r="D133" s="171"/>
      <c r="E133" s="171"/>
      <c r="F133" s="171"/>
      <c r="G133" s="171"/>
    </row>
    <row r="134" spans="1:7" ht="20.25" customHeight="1">
      <c r="A134" s="84"/>
      <c r="B134" s="171"/>
      <c r="C134" s="171"/>
      <c r="D134" s="171"/>
      <c r="E134" s="171"/>
      <c r="F134" s="171"/>
      <c r="G134" s="171"/>
    </row>
    <row r="135" spans="1:7" ht="20.25" customHeight="1">
      <c r="A135" s="84"/>
      <c r="B135" s="171"/>
      <c r="C135" s="171"/>
      <c r="D135" s="171"/>
      <c r="E135" s="171"/>
      <c r="F135" s="171"/>
      <c r="G135" s="171"/>
    </row>
    <row r="136" spans="1:7" ht="20.25" customHeight="1">
      <c r="A136" s="84"/>
      <c r="B136" s="171"/>
      <c r="C136" s="171"/>
      <c r="D136" s="171"/>
      <c r="E136" s="171"/>
      <c r="F136" s="171"/>
      <c r="G136" s="171"/>
    </row>
    <row r="137" spans="1:7" ht="20.25" customHeight="1">
      <c r="A137" s="84"/>
      <c r="B137" s="171"/>
      <c r="C137" s="171"/>
      <c r="D137" s="171"/>
      <c r="E137" s="171"/>
      <c r="F137" s="171"/>
      <c r="G137" s="171"/>
    </row>
    <row r="138" spans="1:7" ht="20.25" customHeight="1">
      <c r="A138" s="84"/>
      <c r="B138" s="171"/>
      <c r="C138" s="171"/>
      <c r="D138" s="171"/>
      <c r="E138" s="171"/>
      <c r="F138" s="171"/>
      <c r="G138" s="171"/>
    </row>
    <row r="139" spans="1:7" ht="20.25" customHeight="1">
      <c r="A139" s="84"/>
      <c r="B139" s="171"/>
      <c r="C139" s="171"/>
      <c r="D139" s="171"/>
      <c r="E139" s="171"/>
      <c r="F139" s="171"/>
      <c r="G139" s="171"/>
    </row>
    <row r="140" spans="1:7" ht="20.25" customHeight="1">
      <c r="A140" s="84"/>
      <c r="B140" s="171"/>
      <c r="C140" s="171"/>
      <c r="D140" s="171"/>
      <c r="E140" s="171"/>
      <c r="F140" s="171"/>
      <c r="G140" s="171"/>
    </row>
    <row r="141" spans="1:7" ht="20.25" customHeight="1">
      <c r="A141" s="84"/>
      <c r="B141" s="171"/>
      <c r="C141" s="171"/>
      <c r="D141" s="171"/>
      <c r="E141" s="171"/>
      <c r="F141" s="171"/>
      <c r="G141" s="171"/>
    </row>
    <row r="142" spans="1:7" ht="20.25" customHeight="1">
      <c r="A142" s="84"/>
      <c r="B142" s="171"/>
      <c r="C142" s="171"/>
      <c r="D142" s="171"/>
      <c r="E142" s="171"/>
      <c r="F142" s="171"/>
      <c r="G142" s="171"/>
    </row>
    <row r="143" spans="1:7" ht="20.25" customHeight="1">
      <c r="A143" s="84"/>
      <c r="B143" s="171"/>
      <c r="C143" s="171"/>
      <c r="D143" s="171"/>
      <c r="E143" s="171"/>
      <c r="F143" s="171"/>
      <c r="G143" s="171"/>
    </row>
    <row r="144" spans="1:7" ht="20.25" customHeight="1">
      <c r="A144" s="84"/>
      <c r="B144" s="171"/>
      <c r="C144" s="171"/>
      <c r="D144" s="171"/>
      <c r="E144" s="171"/>
      <c r="F144" s="171"/>
      <c r="G144" s="171"/>
    </row>
    <row r="145" spans="1:7" ht="20.25" customHeight="1">
      <c r="A145" s="84"/>
      <c r="B145" s="171"/>
      <c r="C145" s="171"/>
      <c r="D145" s="171"/>
      <c r="E145" s="171"/>
      <c r="F145" s="171"/>
      <c r="G145" s="171"/>
    </row>
    <row r="146" spans="1:7" ht="20.25" customHeight="1">
      <c r="A146" s="84"/>
      <c r="B146" s="171"/>
      <c r="C146" s="171"/>
      <c r="D146" s="171"/>
      <c r="E146" s="171"/>
      <c r="F146" s="171"/>
      <c r="G146" s="171"/>
    </row>
    <row r="147" spans="1:7" ht="20.25" customHeight="1">
      <c r="A147" s="84"/>
      <c r="B147" s="171"/>
      <c r="C147" s="171"/>
      <c r="D147" s="171"/>
      <c r="E147" s="171"/>
      <c r="F147" s="171"/>
      <c r="G147" s="171"/>
    </row>
    <row r="148" spans="1:7" ht="20.25" customHeight="1">
      <c r="A148" s="84"/>
      <c r="B148" s="171"/>
      <c r="C148" s="171"/>
      <c r="D148" s="171"/>
      <c r="E148" s="171"/>
      <c r="F148" s="171"/>
      <c r="G148" s="171"/>
    </row>
    <row r="149" spans="1:7" ht="20.25" customHeight="1">
      <c r="A149" s="84"/>
      <c r="B149" s="171"/>
      <c r="C149" s="171"/>
      <c r="D149" s="171"/>
      <c r="E149" s="171"/>
      <c r="F149" s="171"/>
      <c r="G149" s="171"/>
    </row>
    <row r="150" spans="1:7" ht="20.25" customHeight="1">
      <c r="A150" s="84"/>
      <c r="B150" s="171"/>
      <c r="C150" s="171"/>
      <c r="D150" s="171"/>
      <c r="E150" s="171"/>
      <c r="F150" s="171"/>
      <c r="G150" s="171"/>
    </row>
    <row r="151" spans="1:7" ht="20.25" customHeight="1">
      <c r="A151" s="84"/>
      <c r="B151" s="171"/>
      <c r="C151" s="171"/>
      <c r="D151" s="171"/>
      <c r="E151" s="171"/>
      <c r="F151" s="171"/>
      <c r="G151" s="171"/>
    </row>
    <row r="152" spans="1:7" ht="20.25" customHeight="1">
      <c r="A152" s="84"/>
      <c r="B152" s="171"/>
      <c r="C152" s="171"/>
      <c r="D152" s="171"/>
      <c r="E152" s="171"/>
      <c r="F152" s="171"/>
      <c r="G152" s="171"/>
    </row>
    <row r="153" spans="1:7" ht="20.25" customHeight="1">
      <c r="A153" s="84"/>
      <c r="B153" s="171"/>
      <c r="C153" s="171"/>
      <c r="D153" s="171"/>
      <c r="E153" s="171"/>
      <c r="F153" s="171"/>
      <c r="G153" s="171"/>
    </row>
    <row r="154" spans="1:7" ht="20.25" customHeight="1">
      <c r="A154" s="84"/>
      <c r="B154" s="171"/>
      <c r="C154" s="171"/>
      <c r="D154" s="171"/>
      <c r="E154" s="171"/>
      <c r="F154" s="171"/>
      <c r="G154" s="171"/>
    </row>
    <row r="155" spans="1:7" ht="20.25" customHeight="1">
      <c r="A155" s="84"/>
      <c r="B155" s="171"/>
      <c r="C155" s="171"/>
      <c r="D155" s="171"/>
      <c r="E155" s="171"/>
      <c r="F155" s="171"/>
      <c r="G155" s="171"/>
    </row>
    <row r="156" spans="1:7" ht="20.25" customHeight="1">
      <c r="A156" s="84"/>
      <c r="B156" s="171"/>
      <c r="C156" s="171"/>
      <c r="D156" s="171"/>
      <c r="E156" s="171"/>
      <c r="F156" s="171"/>
      <c r="G156" s="171"/>
    </row>
    <row r="157" spans="1:7" ht="20.25" customHeight="1">
      <c r="A157" s="84"/>
      <c r="B157" s="171"/>
      <c r="C157" s="171"/>
      <c r="D157" s="171"/>
      <c r="E157" s="171"/>
      <c r="F157" s="171"/>
      <c r="G157" s="171"/>
    </row>
    <row r="158" spans="1:7" ht="20.25" customHeight="1">
      <c r="A158" s="84"/>
      <c r="B158" s="171"/>
      <c r="C158" s="171"/>
      <c r="D158" s="171"/>
      <c r="E158" s="171"/>
      <c r="F158" s="171"/>
      <c r="G158" s="171"/>
    </row>
    <row r="159" spans="1:7" ht="20.25" customHeight="1">
      <c r="A159" s="84"/>
      <c r="B159" s="171"/>
      <c r="C159" s="171"/>
      <c r="D159" s="171"/>
      <c r="E159" s="171"/>
      <c r="F159" s="171"/>
      <c r="G159" s="171"/>
    </row>
    <row r="160" spans="1:7" ht="20.25" customHeight="1">
      <c r="A160" s="84"/>
      <c r="B160" s="171"/>
      <c r="C160" s="171"/>
      <c r="D160" s="171"/>
      <c r="E160" s="171"/>
      <c r="F160" s="171"/>
      <c r="G160" s="171"/>
    </row>
    <row r="161" spans="1:7" ht="20.25" customHeight="1">
      <c r="A161" s="84"/>
      <c r="B161" s="171"/>
      <c r="C161" s="171"/>
      <c r="D161" s="171"/>
      <c r="E161" s="171"/>
      <c r="F161" s="171"/>
      <c r="G161" s="171"/>
    </row>
    <row r="162" spans="1:7" ht="20.25" customHeight="1">
      <c r="A162" s="84"/>
      <c r="B162" s="171"/>
      <c r="C162" s="171"/>
      <c r="D162" s="171"/>
      <c r="E162" s="171"/>
      <c r="F162" s="171"/>
      <c r="G162" s="171"/>
    </row>
    <row r="163" spans="1:7" ht="20.25" customHeight="1">
      <c r="A163" s="84"/>
      <c r="B163" s="171"/>
      <c r="C163" s="171"/>
      <c r="D163" s="171"/>
      <c r="E163" s="171"/>
      <c r="F163" s="171"/>
      <c r="G163" s="171"/>
    </row>
    <row r="164" spans="1:7" ht="20.25" customHeight="1">
      <c r="A164" s="84"/>
      <c r="B164" s="171"/>
      <c r="C164" s="171"/>
      <c r="D164" s="171"/>
      <c r="E164" s="171"/>
      <c r="F164" s="171"/>
      <c r="G164" s="171"/>
    </row>
    <row r="165" spans="1:7" ht="20.25" customHeight="1">
      <c r="A165" s="84"/>
      <c r="B165" s="171"/>
      <c r="C165" s="171"/>
      <c r="D165" s="171"/>
      <c r="E165" s="171"/>
      <c r="F165" s="171"/>
      <c r="G165" s="171"/>
    </row>
    <row r="166" spans="1:7" ht="20.25" customHeight="1">
      <c r="A166" s="84"/>
      <c r="B166" s="171"/>
      <c r="C166" s="171"/>
      <c r="D166" s="171"/>
      <c r="E166" s="171"/>
      <c r="F166" s="171"/>
      <c r="G166" s="171"/>
    </row>
    <row r="167" spans="1:7" ht="20.25" customHeight="1">
      <c r="A167" s="84"/>
      <c r="B167" s="171"/>
      <c r="C167" s="171"/>
      <c r="D167" s="171"/>
      <c r="E167" s="171"/>
      <c r="F167" s="171"/>
      <c r="G167" s="171"/>
    </row>
    <row r="168" spans="1:7" ht="20.25" customHeight="1">
      <c r="A168" s="84"/>
      <c r="B168" s="171"/>
      <c r="C168" s="171"/>
      <c r="D168" s="171"/>
      <c r="E168" s="171"/>
      <c r="F168" s="171"/>
      <c r="G168" s="171"/>
    </row>
    <row r="169" spans="1:7" ht="20.25" customHeight="1">
      <c r="A169" s="84"/>
      <c r="B169" s="171"/>
      <c r="C169" s="171"/>
      <c r="D169" s="171"/>
      <c r="E169" s="171"/>
      <c r="F169" s="171"/>
      <c r="G169" s="171"/>
    </row>
    <row r="170" spans="1:7" ht="20.25" customHeight="1">
      <c r="A170" s="84"/>
      <c r="B170" s="171"/>
      <c r="C170" s="171"/>
      <c r="D170" s="171"/>
      <c r="E170" s="171"/>
      <c r="F170" s="171"/>
      <c r="G170" s="171"/>
    </row>
    <row r="171" spans="1:7" ht="20.25" customHeight="1">
      <c r="A171" s="84"/>
      <c r="B171" s="171"/>
      <c r="C171" s="171"/>
      <c r="D171" s="171"/>
      <c r="E171" s="171"/>
      <c r="F171" s="171"/>
      <c r="G171" s="171"/>
    </row>
    <row r="172" spans="1:7" ht="20.25" customHeight="1">
      <c r="A172" s="84"/>
      <c r="B172" s="171"/>
      <c r="C172" s="171"/>
      <c r="D172" s="171"/>
      <c r="E172" s="171"/>
      <c r="F172" s="171"/>
      <c r="G172" s="171"/>
    </row>
    <row r="173" spans="1:7" ht="20.25" customHeight="1">
      <c r="A173" s="84"/>
      <c r="B173" s="171"/>
      <c r="C173" s="171"/>
      <c r="D173" s="171"/>
      <c r="E173" s="171"/>
      <c r="F173" s="171"/>
      <c r="G173" s="171"/>
    </row>
    <row r="174" spans="1:7" ht="20.25" customHeight="1">
      <c r="A174" s="84"/>
      <c r="B174" s="171"/>
      <c r="C174" s="171"/>
      <c r="D174" s="171"/>
      <c r="E174" s="171"/>
      <c r="F174" s="171"/>
      <c r="G174" s="171"/>
    </row>
    <row r="175" spans="1:7" ht="20.25" customHeight="1">
      <c r="A175" s="84"/>
      <c r="B175" s="171"/>
      <c r="C175" s="171"/>
      <c r="D175" s="171"/>
      <c r="E175" s="171"/>
      <c r="F175" s="171"/>
      <c r="G175" s="171"/>
    </row>
    <row r="176" spans="1:7" ht="20.25" customHeight="1">
      <c r="A176" s="84"/>
      <c r="B176" s="171"/>
      <c r="C176" s="171"/>
      <c r="D176" s="171"/>
      <c r="E176" s="171"/>
      <c r="F176" s="171"/>
      <c r="G176" s="171"/>
    </row>
    <row r="177" spans="1:7" ht="20.25" customHeight="1">
      <c r="A177" s="84"/>
      <c r="B177" s="171"/>
      <c r="C177" s="171"/>
      <c r="D177" s="171"/>
      <c r="E177" s="171"/>
      <c r="F177" s="171"/>
      <c r="G177" s="171"/>
    </row>
    <row r="178" spans="1:7" ht="20.25" customHeight="1">
      <c r="A178" s="84"/>
      <c r="B178" s="171"/>
      <c r="C178" s="171"/>
      <c r="D178" s="171"/>
      <c r="E178" s="171"/>
      <c r="F178" s="171"/>
      <c r="G178" s="171"/>
    </row>
    <row r="179" spans="1:7" ht="20.25" customHeight="1">
      <c r="A179" s="84"/>
      <c r="B179" s="171"/>
      <c r="C179" s="171"/>
      <c r="D179" s="171"/>
      <c r="E179" s="171"/>
      <c r="F179" s="171"/>
      <c r="G179" s="171"/>
    </row>
    <row r="180" spans="1:7" ht="20.25" customHeight="1">
      <c r="A180" s="84"/>
      <c r="B180" s="171"/>
      <c r="C180" s="171"/>
      <c r="D180" s="171"/>
      <c r="E180" s="171"/>
      <c r="F180" s="171"/>
      <c r="G180" s="171"/>
    </row>
    <row r="181" spans="1:7" ht="20.25" customHeight="1">
      <c r="A181" s="84"/>
      <c r="B181" s="171"/>
      <c r="C181" s="171"/>
      <c r="D181" s="171"/>
      <c r="E181" s="171"/>
      <c r="F181" s="171"/>
      <c r="G181" s="171"/>
    </row>
    <row r="182" spans="1:7" ht="20.25" customHeight="1">
      <c r="A182" s="84"/>
      <c r="B182" s="171"/>
      <c r="C182" s="171"/>
      <c r="D182" s="171"/>
      <c r="E182" s="171"/>
      <c r="F182" s="171"/>
      <c r="G182" s="171"/>
    </row>
    <row r="183" spans="1:7" ht="20.25" customHeight="1">
      <c r="A183" s="84"/>
      <c r="B183" s="171"/>
      <c r="C183" s="171"/>
      <c r="D183" s="171"/>
      <c r="E183" s="171"/>
      <c r="F183" s="171"/>
      <c r="G183" s="171"/>
    </row>
    <row r="184" spans="1:7" ht="20.25" customHeight="1">
      <c r="A184" s="84"/>
      <c r="B184" s="171"/>
      <c r="C184" s="171"/>
      <c r="D184" s="171"/>
      <c r="E184" s="171"/>
      <c r="F184" s="171"/>
      <c r="G184" s="171"/>
    </row>
    <row r="185" spans="1:7" ht="20.25" customHeight="1">
      <c r="A185" s="84"/>
      <c r="B185" s="171"/>
      <c r="C185" s="171"/>
      <c r="D185" s="171"/>
      <c r="E185" s="171"/>
      <c r="F185" s="171"/>
      <c r="G185" s="171"/>
    </row>
    <row r="186" spans="1:7" ht="20.25" customHeight="1">
      <c r="A186" s="84"/>
      <c r="B186" s="171"/>
      <c r="C186" s="171"/>
      <c r="D186" s="171"/>
      <c r="E186" s="171"/>
      <c r="F186" s="171"/>
      <c r="G186" s="171"/>
    </row>
    <row r="187" spans="1:7" ht="20.25" customHeight="1">
      <c r="A187" s="84"/>
      <c r="B187" s="171"/>
      <c r="C187" s="171"/>
      <c r="D187" s="171"/>
      <c r="E187" s="171"/>
      <c r="F187" s="171"/>
      <c r="G187" s="171"/>
    </row>
    <row r="188" spans="1:7" ht="20.25" customHeight="1">
      <c r="A188" s="84"/>
      <c r="B188" s="171"/>
      <c r="C188" s="171"/>
      <c r="D188" s="171"/>
      <c r="E188" s="171"/>
      <c r="F188" s="171"/>
      <c r="G188" s="171"/>
    </row>
    <row r="189" spans="1:7" ht="20.25" customHeight="1">
      <c r="A189" s="84"/>
      <c r="B189" s="171"/>
      <c r="C189" s="171"/>
      <c r="D189" s="171"/>
      <c r="E189" s="171"/>
      <c r="F189" s="171"/>
      <c r="G189" s="171"/>
    </row>
    <row r="190" spans="1:7" ht="20.25" customHeight="1">
      <c r="A190" s="84"/>
      <c r="B190" s="171"/>
      <c r="C190" s="171"/>
      <c r="D190" s="171"/>
      <c r="E190" s="171"/>
      <c r="F190" s="171"/>
      <c r="G190" s="171"/>
    </row>
    <row r="191" spans="1:7" ht="20.25" customHeight="1">
      <c r="A191" s="84"/>
      <c r="B191" s="171"/>
      <c r="C191" s="171"/>
      <c r="D191" s="171"/>
      <c r="E191" s="171"/>
      <c r="F191" s="171"/>
      <c r="G191" s="171"/>
    </row>
    <row r="192" spans="1:7" ht="20.25" customHeight="1">
      <c r="A192" s="84"/>
      <c r="B192" s="171"/>
      <c r="C192" s="171"/>
      <c r="D192" s="171"/>
      <c r="E192" s="171"/>
      <c r="F192" s="171"/>
      <c r="G192" s="171"/>
    </row>
    <row r="193" spans="1:7" ht="20.25" customHeight="1">
      <c r="A193" s="84"/>
      <c r="B193" s="171"/>
      <c r="C193" s="171"/>
      <c r="D193" s="171"/>
      <c r="E193" s="171"/>
      <c r="F193" s="171"/>
      <c r="G193" s="171"/>
    </row>
    <row r="194" spans="1:7" ht="20.25" customHeight="1">
      <c r="A194" s="84"/>
      <c r="B194" s="171"/>
      <c r="C194" s="171"/>
      <c r="D194" s="171"/>
      <c r="E194" s="171"/>
      <c r="F194" s="171"/>
      <c r="G194" s="171"/>
    </row>
    <row r="195" spans="1:7" ht="20.25" customHeight="1">
      <c r="A195" s="84"/>
      <c r="B195" s="171"/>
      <c r="C195" s="171"/>
      <c r="D195" s="171"/>
      <c r="E195" s="171"/>
      <c r="F195" s="171"/>
      <c r="G195" s="171"/>
    </row>
    <row r="196" spans="1:7" ht="20.25" customHeight="1">
      <c r="A196" s="84"/>
      <c r="B196" s="171"/>
      <c r="C196" s="171"/>
      <c r="D196" s="171"/>
      <c r="E196" s="171"/>
      <c r="F196" s="171"/>
      <c r="G196" s="171"/>
    </row>
    <row r="197" spans="1:7" ht="20.25" customHeight="1">
      <c r="A197" s="84"/>
      <c r="B197" s="171"/>
      <c r="C197" s="171"/>
      <c r="D197" s="171"/>
      <c r="E197" s="171"/>
      <c r="F197" s="171"/>
      <c r="G197" s="171"/>
    </row>
    <row r="198" spans="1:7" ht="20.25" customHeight="1">
      <c r="A198" s="84"/>
      <c r="B198" s="171"/>
      <c r="C198" s="171"/>
      <c r="D198" s="171"/>
      <c r="E198" s="171"/>
      <c r="F198" s="171"/>
      <c r="G198" s="171"/>
    </row>
    <row r="199" spans="1:7" ht="20.25" customHeight="1">
      <c r="A199" s="84"/>
      <c r="B199" s="171"/>
      <c r="C199" s="171"/>
      <c r="D199" s="171"/>
      <c r="E199" s="171"/>
      <c r="F199" s="171"/>
      <c r="G199" s="171"/>
    </row>
    <row r="200" spans="1:7" ht="20.25" customHeight="1">
      <c r="A200" s="84"/>
      <c r="B200" s="171"/>
      <c r="C200" s="171"/>
      <c r="D200" s="171"/>
      <c r="E200" s="171"/>
      <c r="F200" s="171"/>
      <c r="G200" s="171"/>
    </row>
    <row r="201" spans="1:7" ht="20.25" customHeight="1">
      <c r="A201" s="84"/>
      <c r="B201" s="171"/>
      <c r="C201" s="171"/>
      <c r="D201" s="171"/>
      <c r="E201" s="171"/>
      <c r="F201" s="171"/>
      <c r="G201" s="171"/>
    </row>
    <row r="202" spans="1:7" ht="20.25" customHeight="1">
      <c r="A202" s="84"/>
      <c r="B202" s="171"/>
      <c r="C202" s="171"/>
      <c r="D202" s="171"/>
      <c r="E202" s="171"/>
      <c r="F202" s="171"/>
      <c r="G202" s="171"/>
    </row>
    <row r="203" spans="1:7" ht="20.25" customHeight="1">
      <c r="A203" s="84"/>
      <c r="B203" s="171"/>
      <c r="C203" s="171"/>
      <c r="D203" s="171"/>
      <c r="E203" s="171"/>
      <c r="F203" s="171"/>
      <c r="G203" s="171"/>
    </row>
    <row r="204" spans="1:7" ht="20.25" customHeight="1">
      <c r="A204" s="84"/>
      <c r="B204" s="171"/>
      <c r="C204" s="171"/>
      <c r="D204" s="171"/>
      <c r="E204" s="171"/>
      <c r="F204" s="171"/>
      <c r="G204" s="171"/>
    </row>
    <row r="205" spans="1:7" ht="20.25" customHeight="1">
      <c r="A205" s="84"/>
      <c r="B205" s="171"/>
      <c r="C205" s="171"/>
      <c r="D205" s="171"/>
      <c r="E205" s="171"/>
      <c r="F205" s="171"/>
      <c r="G205" s="171"/>
    </row>
    <row r="206" spans="1:7" ht="20.25" customHeight="1">
      <c r="A206" s="84"/>
      <c r="B206" s="171"/>
      <c r="C206" s="171"/>
      <c r="D206" s="171"/>
      <c r="E206" s="171"/>
      <c r="F206" s="171"/>
      <c r="G206" s="171"/>
    </row>
    <row r="207" spans="1:7" ht="20.25" customHeight="1">
      <c r="A207" s="84"/>
      <c r="B207" s="171"/>
      <c r="C207" s="171"/>
      <c r="D207" s="171"/>
      <c r="E207" s="171"/>
      <c r="F207" s="171"/>
      <c r="G207" s="171"/>
    </row>
    <row r="208" spans="1:7" ht="20.25" customHeight="1">
      <c r="A208" s="84"/>
      <c r="B208" s="171"/>
      <c r="C208" s="171"/>
      <c r="D208" s="171"/>
      <c r="E208" s="171"/>
      <c r="F208" s="171"/>
      <c r="G208" s="171"/>
    </row>
    <row r="209" spans="1:7" ht="20.25" customHeight="1">
      <c r="A209" s="84"/>
      <c r="B209" s="171"/>
      <c r="C209" s="171"/>
      <c r="D209" s="171"/>
      <c r="E209" s="171"/>
      <c r="F209" s="171"/>
      <c r="G209" s="171"/>
    </row>
    <row r="210" spans="1:7" ht="20.25" customHeight="1">
      <c r="A210" s="84"/>
      <c r="B210" s="171"/>
      <c r="C210" s="171"/>
      <c r="D210" s="171"/>
      <c r="E210" s="171"/>
      <c r="F210" s="171"/>
      <c r="G210" s="171"/>
    </row>
    <row r="211" spans="1:7" ht="20.25" customHeight="1">
      <c r="A211" s="84"/>
      <c r="B211" s="171"/>
      <c r="C211" s="171"/>
      <c r="D211" s="171"/>
      <c r="E211" s="171"/>
      <c r="F211" s="171"/>
      <c r="G211" s="171"/>
    </row>
    <row r="212" spans="1:7" ht="20.25" customHeight="1">
      <c r="A212" s="84"/>
      <c r="B212" s="171"/>
      <c r="C212" s="171"/>
      <c r="D212" s="171"/>
      <c r="E212" s="171"/>
      <c r="F212" s="171"/>
      <c r="G212" s="171"/>
    </row>
    <row r="213" spans="1:7" ht="20.25" customHeight="1">
      <c r="A213" s="84"/>
      <c r="B213" s="171"/>
      <c r="C213" s="171"/>
      <c r="D213" s="171"/>
      <c r="E213" s="171"/>
      <c r="F213" s="171"/>
      <c r="G213" s="171"/>
    </row>
    <row r="214" spans="1:7" ht="20.25" customHeight="1">
      <c r="A214" s="84"/>
      <c r="B214" s="171"/>
      <c r="C214" s="171"/>
      <c r="D214" s="171"/>
      <c r="E214" s="171"/>
      <c r="F214" s="171"/>
      <c r="G214" s="171"/>
    </row>
    <row r="215" spans="1:7" ht="20.25" customHeight="1">
      <c r="A215" s="84"/>
      <c r="B215" s="171"/>
      <c r="C215" s="171"/>
      <c r="D215" s="171"/>
      <c r="E215" s="171"/>
      <c r="F215" s="171"/>
      <c r="G215" s="171"/>
    </row>
    <row r="216" spans="1:7" ht="20.25" customHeight="1">
      <c r="A216" s="84"/>
      <c r="B216" s="171"/>
      <c r="C216" s="171"/>
      <c r="D216" s="171"/>
      <c r="E216" s="171"/>
      <c r="F216" s="171"/>
      <c r="G216" s="171"/>
    </row>
    <row r="217" spans="1:7" ht="20.25" customHeight="1">
      <c r="A217" s="84"/>
      <c r="B217" s="171"/>
      <c r="C217" s="171"/>
      <c r="D217" s="171"/>
      <c r="E217" s="171"/>
      <c r="F217" s="171"/>
      <c r="G217" s="171"/>
    </row>
    <row r="218" spans="1:7" ht="20.25" customHeight="1">
      <c r="A218" s="84"/>
      <c r="B218" s="171"/>
      <c r="C218" s="171"/>
      <c r="D218" s="171"/>
      <c r="E218" s="171"/>
      <c r="F218" s="171"/>
      <c r="G218" s="171"/>
    </row>
    <row r="219" spans="1:7" ht="20.25" customHeight="1">
      <c r="A219" s="84"/>
      <c r="B219" s="171"/>
      <c r="C219" s="171"/>
      <c r="D219" s="171"/>
      <c r="E219" s="171"/>
      <c r="F219" s="171"/>
      <c r="G219" s="171"/>
    </row>
    <row r="220" spans="1:7" ht="20.25" customHeight="1">
      <c r="A220" s="84"/>
      <c r="B220" s="171"/>
      <c r="C220" s="171"/>
      <c r="D220" s="171"/>
      <c r="E220" s="171"/>
      <c r="F220" s="171"/>
      <c r="G220" s="171"/>
    </row>
    <row r="221" spans="1:7" ht="20.25" customHeight="1">
      <c r="A221" s="84"/>
      <c r="B221" s="171"/>
      <c r="C221" s="171"/>
      <c r="D221" s="171"/>
      <c r="E221" s="171"/>
      <c r="F221" s="171"/>
      <c r="G221" s="171"/>
    </row>
    <row r="222" spans="1:7" ht="20.25" customHeight="1">
      <c r="A222" s="84"/>
      <c r="B222" s="171"/>
      <c r="C222" s="171"/>
      <c r="D222" s="171"/>
      <c r="E222" s="171"/>
      <c r="F222" s="171"/>
      <c r="G222" s="171"/>
    </row>
    <row r="223" spans="1:7" ht="20.25" customHeight="1">
      <c r="A223" s="84"/>
      <c r="B223" s="171"/>
      <c r="C223" s="171"/>
      <c r="D223" s="171"/>
      <c r="E223" s="171"/>
      <c r="F223" s="171"/>
      <c r="G223" s="171"/>
    </row>
    <row r="224" spans="1:7" ht="20.25" customHeight="1">
      <c r="A224" s="84"/>
      <c r="B224" s="171"/>
      <c r="C224" s="171"/>
      <c r="D224" s="171"/>
      <c r="E224" s="171"/>
      <c r="F224" s="171"/>
      <c r="G224" s="171"/>
    </row>
    <row r="225" spans="1:7" ht="20.25" customHeight="1">
      <c r="A225" s="84"/>
      <c r="B225" s="171"/>
      <c r="C225" s="171"/>
      <c r="D225" s="171"/>
      <c r="E225" s="171"/>
      <c r="F225" s="171"/>
      <c r="G225" s="171"/>
    </row>
    <row r="226" spans="1:7" ht="20.25" customHeight="1">
      <c r="A226" s="84"/>
      <c r="B226" s="171"/>
      <c r="C226" s="171"/>
      <c r="D226" s="171"/>
      <c r="E226" s="171"/>
      <c r="F226" s="171"/>
      <c r="G226" s="171"/>
    </row>
    <row r="227" spans="1:7" ht="20.25" customHeight="1">
      <c r="A227" s="84"/>
      <c r="B227" s="171"/>
      <c r="C227" s="171"/>
      <c r="D227" s="171"/>
      <c r="E227" s="171"/>
      <c r="F227" s="171"/>
      <c r="G227" s="171"/>
    </row>
    <row r="228" spans="1:7" ht="20.25" customHeight="1">
      <c r="A228" s="84"/>
      <c r="B228" s="171"/>
      <c r="C228" s="171"/>
      <c r="D228" s="171"/>
      <c r="E228" s="171"/>
      <c r="F228" s="171"/>
      <c r="G228" s="171"/>
    </row>
    <row r="229" spans="1:7" ht="20.25" customHeight="1">
      <c r="B229" s="171"/>
      <c r="C229" s="171"/>
      <c r="D229" s="171"/>
      <c r="E229" s="171"/>
      <c r="F229" s="171"/>
      <c r="G229" s="171"/>
    </row>
    <row r="230" spans="1:7" ht="20.25" customHeight="1">
      <c r="B230" s="171"/>
      <c r="C230" s="171"/>
      <c r="D230" s="171"/>
      <c r="E230" s="171"/>
      <c r="F230" s="171"/>
      <c r="G230" s="171"/>
    </row>
    <row r="231" spans="1:7" ht="20.25" customHeight="1">
      <c r="B231" s="171"/>
      <c r="C231" s="171"/>
      <c r="D231" s="171"/>
      <c r="E231" s="171"/>
      <c r="F231" s="171"/>
      <c r="G231" s="171"/>
    </row>
    <row r="232" spans="1:7" ht="20.25" customHeight="1">
      <c r="B232" s="171"/>
      <c r="C232" s="171"/>
      <c r="D232" s="171"/>
      <c r="E232" s="171"/>
      <c r="F232" s="171"/>
      <c r="G232" s="171"/>
    </row>
    <row r="233" spans="1:7" ht="20.25" customHeight="1">
      <c r="B233" s="171"/>
      <c r="C233" s="171"/>
      <c r="D233" s="171"/>
      <c r="E233" s="171"/>
      <c r="F233" s="171"/>
      <c r="G233" s="171"/>
    </row>
    <row r="234" spans="1:7" ht="20.25" customHeight="1">
      <c r="B234" s="171"/>
      <c r="C234" s="171"/>
      <c r="D234" s="171"/>
      <c r="E234" s="171"/>
      <c r="F234" s="171"/>
      <c r="G234" s="171"/>
    </row>
    <row r="235" spans="1:7" ht="20.25" customHeight="1">
      <c r="B235" s="171"/>
      <c r="C235" s="171"/>
      <c r="D235" s="171"/>
      <c r="E235" s="171"/>
      <c r="F235" s="171"/>
      <c r="G235" s="171"/>
    </row>
    <row r="236" spans="1:7" ht="20.25" customHeight="1">
      <c r="B236" s="171"/>
      <c r="C236" s="171"/>
      <c r="D236" s="171"/>
      <c r="E236" s="171"/>
      <c r="F236" s="171"/>
      <c r="G236" s="171"/>
    </row>
    <row r="237" spans="1:7" ht="20.25" customHeight="1">
      <c r="B237" s="171"/>
      <c r="C237" s="171"/>
      <c r="D237" s="171"/>
      <c r="E237" s="171"/>
      <c r="F237" s="171"/>
      <c r="G237" s="171"/>
    </row>
    <row r="238" spans="1:7" ht="20.25" customHeight="1">
      <c r="B238" s="171"/>
      <c r="C238" s="171"/>
      <c r="D238" s="171"/>
      <c r="E238" s="171"/>
      <c r="F238" s="171"/>
      <c r="G238" s="171"/>
    </row>
    <row r="239" spans="1:7" ht="20.25" customHeight="1">
      <c r="B239" s="171"/>
      <c r="C239" s="171"/>
      <c r="D239" s="171"/>
      <c r="E239" s="171"/>
      <c r="F239" s="171"/>
      <c r="G239" s="171"/>
    </row>
    <row r="240" spans="1:7" ht="20.25" customHeight="1">
      <c r="B240" s="171"/>
      <c r="C240" s="171"/>
      <c r="D240" s="171"/>
      <c r="E240" s="171"/>
      <c r="F240" s="171"/>
      <c r="G240" s="171"/>
    </row>
    <row r="241" spans="2:7" ht="20.25" customHeight="1">
      <c r="B241" s="171"/>
      <c r="C241" s="171"/>
      <c r="D241" s="171"/>
      <c r="E241" s="171"/>
      <c r="F241" s="171"/>
      <c r="G241" s="171"/>
    </row>
    <row r="242" spans="2:7" ht="20.25" customHeight="1">
      <c r="B242" s="171"/>
      <c r="C242" s="171"/>
      <c r="D242" s="171"/>
      <c r="E242" s="171"/>
      <c r="F242" s="171"/>
      <c r="G242" s="171"/>
    </row>
    <row r="243" spans="2:7" ht="20.25" customHeight="1">
      <c r="B243" s="171"/>
      <c r="C243" s="171"/>
      <c r="D243" s="171"/>
      <c r="E243" s="171"/>
      <c r="F243" s="171"/>
      <c r="G243" s="171"/>
    </row>
    <row r="244" spans="2:7" ht="20.25" customHeight="1">
      <c r="B244" s="171"/>
      <c r="C244" s="171"/>
      <c r="D244" s="171"/>
      <c r="E244" s="171"/>
      <c r="F244" s="171"/>
      <c r="G244" s="171"/>
    </row>
    <row r="245" spans="2:7" ht="20.25" customHeight="1">
      <c r="B245" s="171"/>
      <c r="C245" s="171"/>
      <c r="D245" s="171"/>
      <c r="E245" s="171"/>
      <c r="F245" s="171"/>
      <c r="G245" s="171"/>
    </row>
    <row r="246" spans="2:7" ht="20.25" customHeight="1">
      <c r="B246" s="171"/>
      <c r="C246" s="171"/>
      <c r="D246" s="171"/>
      <c r="E246" s="171"/>
      <c r="F246" s="171"/>
      <c r="G246" s="171"/>
    </row>
    <row r="247" spans="2:7" ht="20.25" customHeight="1">
      <c r="B247" s="171"/>
      <c r="C247" s="171"/>
      <c r="D247" s="171"/>
      <c r="E247" s="171"/>
      <c r="F247" s="171"/>
      <c r="G247" s="171"/>
    </row>
    <row r="248" spans="2:7" ht="20.25" customHeight="1">
      <c r="B248" s="171"/>
      <c r="C248" s="171"/>
      <c r="D248" s="171"/>
      <c r="E248" s="171"/>
      <c r="F248" s="171"/>
      <c r="G248" s="171"/>
    </row>
    <row r="249" spans="2:7" ht="20.25" customHeight="1">
      <c r="B249" s="171"/>
      <c r="C249" s="171"/>
      <c r="D249" s="171"/>
      <c r="E249" s="171"/>
      <c r="F249" s="171"/>
      <c r="G249" s="171"/>
    </row>
    <row r="250" spans="2:7" ht="20.25" customHeight="1">
      <c r="B250" s="171"/>
      <c r="C250" s="171"/>
      <c r="D250" s="171"/>
      <c r="E250" s="171"/>
      <c r="F250" s="171"/>
      <c r="G250" s="171"/>
    </row>
    <row r="251" spans="2:7" ht="20.25" customHeight="1">
      <c r="B251" s="171"/>
      <c r="C251" s="171"/>
      <c r="D251" s="171"/>
      <c r="E251" s="171"/>
      <c r="F251" s="171"/>
      <c r="G251" s="171"/>
    </row>
    <row r="252" spans="2:7" ht="20.25" customHeight="1">
      <c r="B252" s="171"/>
      <c r="C252" s="171"/>
      <c r="D252" s="171"/>
      <c r="E252" s="171"/>
      <c r="F252" s="171"/>
      <c r="G252" s="171"/>
    </row>
    <row r="253" spans="2:7" ht="20.25" customHeight="1">
      <c r="B253" s="171"/>
      <c r="C253" s="171"/>
      <c r="D253" s="171"/>
      <c r="E253" s="171"/>
      <c r="F253" s="171"/>
      <c r="G253" s="171"/>
    </row>
    <row r="254" spans="2:7" ht="20.25" customHeight="1">
      <c r="B254" s="171"/>
      <c r="C254" s="171"/>
      <c r="D254" s="171"/>
      <c r="E254" s="171"/>
      <c r="F254" s="171"/>
      <c r="G254" s="171"/>
    </row>
    <row r="255" spans="2:7" ht="20.25" customHeight="1">
      <c r="B255" s="171"/>
      <c r="C255" s="171"/>
      <c r="D255" s="171"/>
      <c r="E255" s="171"/>
      <c r="F255" s="171"/>
      <c r="G255" s="171"/>
    </row>
    <row r="256" spans="2:7" ht="20.25" customHeight="1">
      <c r="B256" s="171"/>
      <c r="C256" s="171"/>
      <c r="D256" s="171"/>
      <c r="E256" s="171"/>
      <c r="F256" s="171"/>
      <c r="G256" s="171"/>
    </row>
    <row r="257" spans="2:7" ht="20.25" customHeight="1">
      <c r="B257" s="171"/>
      <c r="C257" s="171"/>
      <c r="D257" s="171"/>
      <c r="E257" s="171"/>
      <c r="F257" s="171"/>
      <c r="G257" s="171"/>
    </row>
    <row r="258" spans="2:7" ht="20.25" customHeight="1">
      <c r="B258" s="171"/>
      <c r="C258" s="171"/>
      <c r="D258" s="171"/>
      <c r="E258" s="171"/>
      <c r="F258" s="171"/>
      <c r="G258" s="171"/>
    </row>
    <row r="259" spans="2:7" ht="20.25" customHeight="1">
      <c r="B259" s="171"/>
      <c r="C259" s="171"/>
      <c r="D259" s="171"/>
      <c r="E259" s="171"/>
      <c r="F259" s="171"/>
      <c r="G259" s="171"/>
    </row>
    <row r="260" spans="2:7" ht="20.25" customHeight="1">
      <c r="B260" s="171"/>
      <c r="C260" s="171"/>
      <c r="D260" s="171"/>
      <c r="E260" s="171"/>
      <c r="F260" s="171"/>
      <c r="G260" s="171"/>
    </row>
    <row r="261" spans="2:7" ht="20.25" customHeight="1">
      <c r="B261" s="171"/>
      <c r="C261" s="171"/>
      <c r="D261" s="171"/>
      <c r="E261" s="171"/>
      <c r="F261" s="171"/>
      <c r="G261" s="171"/>
    </row>
    <row r="262" spans="2:7" ht="20.25" customHeight="1">
      <c r="B262" s="171"/>
      <c r="C262" s="171"/>
      <c r="D262" s="171"/>
      <c r="E262" s="171"/>
      <c r="F262" s="171"/>
      <c r="G262" s="171"/>
    </row>
    <row r="263" spans="2:7" ht="20.25" customHeight="1">
      <c r="B263" s="171"/>
      <c r="C263" s="171"/>
      <c r="D263" s="171"/>
      <c r="E263" s="171"/>
      <c r="F263" s="171"/>
      <c r="G263" s="171"/>
    </row>
    <row r="264" spans="2:7" ht="20.25" customHeight="1">
      <c r="B264" s="171"/>
      <c r="C264" s="171"/>
      <c r="D264" s="171"/>
      <c r="E264" s="171"/>
      <c r="F264" s="171"/>
      <c r="G264" s="171"/>
    </row>
    <row r="265" spans="2:7" ht="20.25" customHeight="1">
      <c r="B265" s="171"/>
      <c r="C265" s="171"/>
      <c r="D265" s="171"/>
      <c r="E265" s="171"/>
      <c r="F265" s="171"/>
      <c r="G265" s="171"/>
    </row>
    <row r="266" spans="2:7" ht="20.25" customHeight="1">
      <c r="B266" s="171"/>
      <c r="C266" s="171"/>
      <c r="D266" s="171"/>
      <c r="E266" s="171"/>
      <c r="F266" s="171"/>
      <c r="G266" s="171"/>
    </row>
    <row r="267" spans="2:7" ht="20.25" customHeight="1">
      <c r="B267" s="171"/>
      <c r="C267" s="171"/>
      <c r="D267" s="171"/>
      <c r="E267" s="171"/>
      <c r="F267" s="171"/>
      <c r="G267" s="171"/>
    </row>
    <row r="268" spans="2:7" ht="20.25" customHeight="1">
      <c r="B268" s="171"/>
      <c r="C268" s="171"/>
      <c r="D268" s="171"/>
      <c r="E268" s="171"/>
      <c r="F268" s="171"/>
      <c r="G268" s="171"/>
    </row>
    <row r="269" spans="2:7" ht="20.25" customHeight="1">
      <c r="B269" s="171"/>
      <c r="C269" s="171"/>
      <c r="D269" s="171"/>
      <c r="E269" s="171"/>
      <c r="F269" s="171"/>
      <c r="G269" s="171"/>
    </row>
    <row r="270" spans="2:7" ht="20.25" customHeight="1">
      <c r="B270" s="171"/>
      <c r="C270" s="171"/>
      <c r="D270" s="171"/>
      <c r="E270" s="171"/>
      <c r="F270" s="171"/>
      <c r="G270" s="171"/>
    </row>
    <row r="271" spans="2:7" ht="20.25" customHeight="1">
      <c r="B271" s="171"/>
      <c r="C271" s="171"/>
      <c r="D271" s="171"/>
      <c r="E271" s="171"/>
      <c r="F271" s="171"/>
      <c r="G271" s="171"/>
    </row>
    <row r="272" spans="2:7" ht="20.25" customHeight="1">
      <c r="B272" s="171"/>
      <c r="C272" s="171"/>
      <c r="D272" s="171"/>
      <c r="E272" s="171"/>
      <c r="F272" s="171"/>
      <c r="G272" s="171"/>
    </row>
    <row r="273" spans="2:7" ht="20.25" customHeight="1">
      <c r="B273" s="171"/>
      <c r="C273" s="171"/>
      <c r="D273" s="171"/>
      <c r="E273" s="171"/>
      <c r="F273" s="171"/>
      <c r="G273" s="171"/>
    </row>
    <row r="274" spans="2:7" ht="20.25" customHeight="1">
      <c r="B274" s="171"/>
      <c r="C274" s="171"/>
      <c r="D274" s="171"/>
      <c r="E274" s="171"/>
      <c r="F274" s="171"/>
      <c r="G274" s="171"/>
    </row>
    <row r="275" spans="2:7" ht="20.25" customHeight="1">
      <c r="B275" s="171"/>
      <c r="C275" s="171"/>
      <c r="D275" s="171"/>
      <c r="E275" s="171"/>
      <c r="F275" s="171"/>
      <c r="G275" s="171"/>
    </row>
    <row r="276" spans="2:7" ht="20.25" customHeight="1">
      <c r="B276" s="171"/>
      <c r="C276" s="171"/>
      <c r="D276" s="171"/>
      <c r="E276" s="171"/>
      <c r="F276" s="171"/>
      <c r="G276" s="171"/>
    </row>
    <row r="277" spans="2:7" ht="20.25" customHeight="1">
      <c r="B277" s="171"/>
      <c r="C277" s="171"/>
      <c r="D277" s="171"/>
      <c r="E277" s="171"/>
      <c r="F277" s="171"/>
      <c r="G277" s="171"/>
    </row>
    <row r="278" spans="2:7" ht="20.25" customHeight="1">
      <c r="B278" s="171"/>
      <c r="C278" s="171"/>
      <c r="D278" s="171"/>
      <c r="E278" s="171"/>
      <c r="F278" s="171"/>
      <c r="G278" s="171"/>
    </row>
    <row r="279" spans="2:7" ht="20.25" customHeight="1">
      <c r="B279" s="171"/>
      <c r="C279" s="171"/>
      <c r="D279" s="171"/>
      <c r="E279" s="171"/>
      <c r="F279" s="171"/>
      <c r="G279" s="171"/>
    </row>
    <row r="280" spans="2:7" ht="20.25" customHeight="1">
      <c r="B280" s="171"/>
      <c r="C280" s="171"/>
      <c r="D280" s="171"/>
      <c r="E280" s="171"/>
      <c r="F280" s="171"/>
      <c r="G280" s="171"/>
    </row>
    <row r="281" spans="2:7" ht="20.25" customHeight="1">
      <c r="B281" s="171"/>
      <c r="C281" s="171"/>
      <c r="D281" s="171"/>
      <c r="E281" s="171"/>
      <c r="F281" s="171"/>
      <c r="G281" s="171"/>
    </row>
    <row r="282" spans="2:7" ht="20.25" customHeight="1">
      <c r="B282" s="171"/>
      <c r="C282" s="171"/>
      <c r="D282" s="171"/>
      <c r="E282" s="171"/>
      <c r="F282" s="171"/>
      <c r="G282" s="171"/>
    </row>
    <row r="283" spans="2:7" ht="20.25" customHeight="1">
      <c r="B283" s="171"/>
      <c r="C283" s="171"/>
      <c r="D283" s="171"/>
      <c r="E283" s="171"/>
      <c r="F283" s="171"/>
      <c r="G283" s="171"/>
    </row>
    <row r="284" spans="2:7" ht="20.25" customHeight="1">
      <c r="B284" s="171"/>
      <c r="C284" s="171"/>
      <c r="D284" s="171"/>
      <c r="E284" s="171"/>
      <c r="F284" s="171"/>
      <c r="G284" s="171"/>
    </row>
    <row r="285" spans="2:7" ht="20.25" customHeight="1">
      <c r="B285" s="171"/>
      <c r="C285" s="171"/>
      <c r="D285" s="171"/>
      <c r="E285" s="171"/>
      <c r="F285" s="171"/>
      <c r="G285" s="171"/>
    </row>
    <row r="286" spans="2:7" ht="20.25" customHeight="1">
      <c r="B286" s="171"/>
      <c r="C286" s="171"/>
      <c r="D286" s="171"/>
      <c r="E286" s="171"/>
      <c r="F286" s="171"/>
      <c r="G286" s="171"/>
    </row>
    <row r="287" spans="2:7" ht="20.25" customHeight="1">
      <c r="B287" s="171"/>
      <c r="C287" s="171"/>
      <c r="D287" s="171"/>
      <c r="E287" s="171"/>
      <c r="F287" s="171"/>
      <c r="G287" s="171"/>
    </row>
    <row r="288" spans="2:7" ht="20.25" customHeight="1">
      <c r="B288" s="171"/>
      <c r="C288" s="171"/>
      <c r="D288" s="171"/>
      <c r="E288" s="171"/>
      <c r="F288" s="171"/>
      <c r="G288" s="171"/>
    </row>
    <row r="289" spans="2:7" ht="20.25" customHeight="1">
      <c r="B289" s="171"/>
      <c r="C289" s="171"/>
      <c r="D289" s="171"/>
      <c r="E289" s="171"/>
      <c r="F289" s="171"/>
      <c r="G289" s="171"/>
    </row>
    <row r="290" spans="2:7" ht="20.25" customHeight="1">
      <c r="B290" s="171"/>
      <c r="C290" s="171"/>
      <c r="D290" s="171"/>
      <c r="E290" s="171"/>
      <c r="F290" s="171"/>
      <c r="G290" s="171"/>
    </row>
    <row r="291" spans="2:7" ht="20.25" customHeight="1">
      <c r="B291" s="171"/>
      <c r="C291" s="171"/>
      <c r="D291" s="171"/>
      <c r="E291" s="171"/>
      <c r="F291" s="171"/>
      <c r="G291" s="171"/>
    </row>
    <row r="292" spans="2:7" ht="20.25" customHeight="1">
      <c r="B292" s="171"/>
      <c r="C292" s="171"/>
      <c r="D292" s="171"/>
      <c r="E292" s="171"/>
      <c r="F292" s="171"/>
      <c r="G292" s="171"/>
    </row>
    <row r="293" spans="2:7" ht="20.25" customHeight="1">
      <c r="B293" s="171"/>
      <c r="C293" s="171"/>
      <c r="D293" s="171"/>
      <c r="E293" s="171"/>
      <c r="F293" s="171"/>
      <c r="G293" s="171"/>
    </row>
    <row r="294" spans="2:7" ht="20.25" customHeight="1">
      <c r="B294" s="171"/>
      <c r="C294" s="171"/>
      <c r="D294" s="171"/>
      <c r="E294" s="171"/>
      <c r="F294" s="171"/>
      <c r="G294" s="171"/>
    </row>
    <row r="295" spans="2:7" ht="20.25" customHeight="1">
      <c r="B295" s="171"/>
      <c r="C295" s="171"/>
      <c r="D295" s="171"/>
      <c r="E295" s="171"/>
      <c r="F295" s="171"/>
      <c r="G295" s="171"/>
    </row>
    <row r="296" spans="2:7" ht="20.25" customHeight="1">
      <c r="B296" s="171"/>
      <c r="C296" s="171"/>
      <c r="D296" s="171"/>
      <c r="E296" s="171"/>
      <c r="F296" s="171"/>
      <c r="G296" s="171"/>
    </row>
    <row r="297" spans="2:7" ht="20.25" customHeight="1">
      <c r="B297" s="171"/>
      <c r="C297" s="171"/>
      <c r="D297" s="171"/>
      <c r="E297" s="171"/>
      <c r="F297" s="171"/>
      <c r="G297" s="171"/>
    </row>
    <row r="298" spans="2:7" ht="20.25" customHeight="1">
      <c r="B298" s="171"/>
      <c r="C298" s="171"/>
      <c r="D298" s="171"/>
      <c r="E298" s="171"/>
      <c r="F298" s="171"/>
      <c r="G298" s="171"/>
    </row>
    <row r="299" spans="2:7" ht="20.25" customHeight="1">
      <c r="B299" s="171"/>
      <c r="C299" s="171"/>
      <c r="D299" s="171"/>
      <c r="E299" s="171"/>
      <c r="F299" s="171"/>
      <c r="G299" s="171"/>
    </row>
    <row r="300" spans="2:7" ht="20.25" customHeight="1">
      <c r="B300" s="171"/>
      <c r="C300" s="171"/>
      <c r="D300" s="171"/>
      <c r="E300" s="171"/>
      <c r="F300" s="171"/>
      <c r="G300" s="171"/>
    </row>
    <row r="301" spans="2:7" ht="20.25" customHeight="1">
      <c r="B301" s="171"/>
      <c r="C301" s="171"/>
      <c r="D301" s="171"/>
      <c r="E301" s="171"/>
      <c r="F301" s="171"/>
      <c r="G301" s="171"/>
    </row>
    <row r="302" spans="2:7" ht="20.25" customHeight="1">
      <c r="B302" s="171"/>
      <c r="C302" s="171"/>
      <c r="D302" s="171"/>
      <c r="E302" s="171"/>
      <c r="F302" s="171"/>
      <c r="G302" s="171"/>
    </row>
    <row r="303" spans="2:7" ht="20.25" customHeight="1">
      <c r="B303" s="171"/>
      <c r="C303" s="171"/>
      <c r="D303" s="171"/>
      <c r="E303" s="171"/>
      <c r="F303" s="171"/>
      <c r="G303" s="171"/>
    </row>
    <row r="304" spans="2:7" ht="20.25" customHeight="1">
      <c r="B304" s="171"/>
      <c r="C304" s="171"/>
      <c r="D304" s="171"/>
      <c r="E304" s="171"/>
      <c r="F304" s="171"/>
      <c r="G304" s="171"/>
    </row>
    <row r="305" spans="2:7" ht="20.25" customHeight="1">
      <c r="B305" s="171"/>
      <c r="C305" s="171"/>
      <c r="D305" s="171"/>
      <c r="E305" s="171"/>
      <c r="F305" s="171"/>
      <c r="G305" s="171"/>
    </row>
    <row r="306" spans="2:7" ht="20.25" customHeight="1">
      <c r="B306" s="171"/>
      <c r="C306" s="171"/>
      <c r="D306" s="171"/>
      <c r="E306" s="171"/>
      <c r="F306" s="171"/>
      <c r="G306" s="171"/>
    </row>
    <row r="307" spans="2:7" ht="20.25" customHeight="1">
      <c r="B307" s="171"/>
      <c r="C307" s="171"/>
      <c r="D307" s="171"/>
      <c r="E307" s="171"/>
      <c r="F307" s="171"/>
      <c r="G307" s="171"/>
    </row>
    <row r="308" spans="2:7" ht="20.25" customHeight="1">
      <c r="B308" s="171"/>
      <c r="C308" s="171"/>
      <c r="D308" s="171"/>
      <c r="E308" s="171"/>
      <c r="F308" s="171"/>
      <c r="G308" s="171"/>
    </row>
    <row r="309" spans="2:7" ht="20.25" customHeight="1">
      <c r="B309" s="171"/>
      <c r="C309" s="171"/>
      <c r="D309" s="171"/>
      <c r="E309" s="171"/>
      <c r="F309" s="171"/>
      <c r="G309" s="171"/>
    </row>
    <row r="310" spans="2:7" ht="20.25" customHeight="1">
      <c r="B310" s="171"/>
      <c r="C310" s="171"/>
      <c r="D310" s="171"/>
      <c r="E310" s="171"/>
      <c r="F310" s="171"/>
      <c r="G310" s="171"/>
    </row>
    <row r="311" spans="2:7" ht="20.25" customHeight="1">
      <c r="B311" s="171"/>
      <c r="C311" s="171"/>
      <c r="D311" s="171"/>
      <c r="E311" s="171"/>
      <c r="F311" s="171"/>
      <c r="G311" s="171"/>
    </row>
    <row r="312" spans="2:7" ht="20.25" customHeight="1">
      <c r="B312" s="171"/>
      <c r="C312" s="171"/>
      <c r="D312" s="171"/>
      <c r="E312" s="171"/>
      <c r="F312" s="171"/>
      <c r="G312" s="171"/>
    </row>
    <row r="313" spans="2:7" ht="20.25" customHeight="1">
      <c r="B313" s="171"/>
      <c r="C313" s="171"/>
      <c r="D313" s="171"/>
      <c r="E313" s="171"/>
      <c r="F313" s="171"/>
      <c r="G313" s="171"/>
    </row>
    <row r="314" spans="2:7" ht="20.25" customHeight="1">
      <c r="B314" s="171"/>
      <c r="C314" s="171"/>
      <c r="D314" s="171"/>
      <c r="E314" s="171"/>
      <c r="F314" s="171"/>
      <c r="G314" s="171"/>
    </row>
    <row r="315" spans="2:7" ht="20.25" customHeight="1">
      <c r="B315" s="171"/>
      <c r="C315" s="171"/>
      <c r="D315" s="171"/>
      <c r="E315" s="171"/>
      <c r="F315" s="171"/>
      <c r="G315" s="171"/>
    </row>
    <row r="316" spans="2:7" ht="20.25" customHeight="1">
      <c r="B316" s="171"/>
      <c r="C316" s="171"/>
      <c r="D316" s="171"/>
      <c r="E316" s="171"/>
      <c r="F316" s="171"/>
      <c r="G316" s="171"/>
    </row>
    <row r="317" spans="2:7" ht="20.25" customHeight="1">
      <c r="B317" s="171"/>
      <c r="C317" s="171"/>
      <c r="D317" s="171"/>
      <c r="E317" s="171"/>
      <c r="F317" s="171"/>
      <c r="G317" s="171"/>
    </row>
    <row r="318" spans="2:7" ht="20.25" customHeight="1">
      <c r="B318" s="171"/>
      <c r="C318" s="171"/>
      <c r="D318" s="171"/>
      <c r="E318" s="171"/>
      <c r="F318" s="171"/>
      <c r="G318" s="171"/>
    </row>
    <row r="319" spans="2:7" ht="20.25" customHeight="1">
      <c r="B319" s="171"/>
      <c r="C319" s="171"/>
      <c r="D319" s="171"/>
      <c r="E319" s="171"/>
      <c r="F319" s="171"/>
      <c r="G319" s="171"/>
    </row>
    <row r="320" spans="2:7" ht="20.25" customHeight="1">
      <c r="B320" s="171"/>
      <c r="C320" s="171"/>
      <c r="D320" s="171"/>
      <c r="E320" s="171"/>
      <c r="F320" s="171"/>
      <c r="G320" s="171"/>
    </row>
    <row r="321" spans="2:7" ht="20.25" customHeight="1">
      <c r="B321" s="171"/>
      <c r="C321" s="171"/>
      <c r="D321" s="171"/>
      <c r="E321" s="171"/>
      <c r="F321" s="171"/>
      <c r="G321" s="171"/>
    </row>
    <row r="322" spans="2:7" ht="20.25" customHeight="1">
      <c r="B322" s="171"/>
      <c r="C322" s="171"/>
      <c r="D322" s="171"/>
      <c r="E322" s="171"/>
      <c r="F322" s="171"/>
      <c r="G322" s="171"/>
    </row>
    <row r="323" spans="2:7" ht="20.25" customHeight="1">
      <c r="B323" s="171"/>
      <c r="C323" s="171"/>
      <c r="D323" s="171"/>
      <c r="E323" s="171"/>
      <c r="F323" s="171"/>
      <c r="G323" s="171"/>
    </row>
    <row r="324" spans="2:7" ht="20.25" customHeight="1">
      <c r="B324" s="171"/>
      <c r="C324" s="171"/>
      <c r="D324" s="171"/>
      <c r="E324" s="171"/>
      <c r="F324" s="171"/>
      <c r="G324" s="171"/>
    </row>
    <row r="325" spans="2:7" ht="20.25" customHeight="1">
      <c r="B325" s="171"/>
      <c r="C325" s="171"/>
      <c r="D325" s="171"/>
      <c r="E325" s="171"/>
      <c r="F325" s="171"/>
      <c r="G325" s="171"/>
    </row>
    <row r="326" spans="2:7" ht="20.25" customHeight="1">
      <c r="B326" s="171"/>
      <c r="C326" s="171"/>
      <c r="D326" s="171"/>
      <c r="E326" s="171"/>
      <c r="F326" s="171"/>
      <c r="G326" s="171"/>
    </row>
    <row r="327" spans="2:7" ht="20.25" customHeight="1">
      <c r="B327" s="171"/>
      <c r="C327" s="171"/>
      <c r="D327" s="171"/>
      <c r="E327" s="171"/>
      <c r="F327" s="171"/>
      <c r="G327" s="171"/>
    </row>
    <row r="328" spans="2:7" ht="20.25" customHeight="1">
      <c r="B328" s="171"/>
      <c r="C328" s="171"/>
      <c r="D328" s="171"/>
      <c r="E328" s="171"/>
      <c r="F328" s="171"/>
      <c r="G328" s="171"/>
    </row>
    <row r="329" spans="2:7" ht="20.25" customHeight="1">
      <c r="B329" s="171"/>
      <c r="C329" s="171"/>
      <c r="D329" s="171"/>
      <c r="E329" s="171"/>
      <c r="F329" s="171"/>
      <c r="G329" s="171"/>
    </row>
    <row r="330" spans="2:7" ht="20.25" customHeight="1">
      <c r="B330" s="171"/>
      <c r="C330" s="171"/>
      <c r="D330" s="171"/>
      <c r="E330" s="171"/>
      <c r="F330" s="171"/>
      <c r="G330" s="171"/>
    </row>
    <row r="331" spans="2:7" ht="20.25" customHeight="1">
      <c r="B331" s="171"/>
      <c r="C331" s="171"/>
      <c r="D331" s="171"/>
      <c r="E331" s="171"/>
      <c r="F331" s="171"/>
      <c r="G331" s="171"/>
    </row>
    <row r="332" spans="2:7" ht="20.25" customHeight="1">
      <c r="B332" s="171"/>
      <c r="C332" s="171"/>
      <c r="D332" s="171"/>
      <c r="E332" s="171"/>
      <c r="F332" s="171"/>
      <c r="G332" s="171"/>
    </row>
    <row r="333" spans="2:7" ht="20.25" customHeight="1">
      <c r="B333" s="171"/>
      <c r="C333" s="171"/>
      <c r="D333" s="171"/>
      <c r="E333" s="171"/>
      <c r="F333" s="171"/>
      <c r="G333" s="171"/>
    </row>
    <row r="334" spans="2:7" ht="20.25" customHeight="1">
      <c r="B334" s="171"/>
      <c r="C334" s="171"/>
      <c r="D334" s="171"/>
      <c r="E334" s="171"/>
      <c r="F334" s="171"/>
      <c r="G334" s="171"/>
    </row>
    <row r="335" spans="2:7" ht="20.25" customHeight="1">
      <c r="B335" s="171"/>
      <c r="C335" s="171"/>
      <c r="D335" s="171"/>
      <c r="E335" s="171"/>
      <c r="F335" s="171"/>
      <c r="G335" s="171"/>
    </row>
    <row r="336" spans="2:7" ht="20.25" customHeight="1">
      <c r="B336" s="171"/>
      <c r="C336" s="171"/>
      <c r="D336" s="171"/>
      <c r="E336" s="171"/>
      <c r="F336" s="171"/>
      <c r="G336" s="171"/>
    </row>
    <row r="337" spans="2:7" ht="20.25" customHeight="1">
      <c r="B337" s="171"/>
      <c r="C337" s="171"/>
      <c r="D337" s="171"/>
      <c r="E337" s="171"/>
      <c r="F337" s="171"/>
      <c r="G337" s="171"/>
    </row>
    <row r="338" spans="2:7" ht="20.25" customHeight="1">
      <c r="B338" s="171"/>
      <c r="C338" s="171"/>
      <c r="D338" s="171"/>
      <c r="E338" s="171"/>
      <c r="F338" s="171"/>
      <c r="G338" s="171"/>
    </row>
    <row r="339" spans="2:7" ht="20.25" customHeight="1">
      <c r="B339" s="171"/>
      <c r="C339" s="171"/>
      <c r="D339" s="171"/>
      <c r="E339" s="171"/>
      <c r="F339" s="171"/>
      <c r="G339" s="171"/>
    </row>
    <row r="340" spans="2:7" ht="20.25" customHeight="1">
      <c r="B340" s="171"/>
      <c r="C340" s="171"/>
      <c r="D340" s="171"/>
      <c r="E340" s="171"/>
      <c r="F340" s="171"/>
      <c r="G340" s="171"/>
    </row>
    <row r="341" spans="2:7" ht="20.25" customHeight="1">
      <c r="B341" s="171"/>
      <c r="C341" s="171"/>
      <c r="D341" s="171"/>
      <c r="E341" s="171"/>
      <c r="F341" s="171"/>
      <c r="G341" s="171"/>
    </row>
    <row r="342" spans="2:7" ht="20.25" customHeight="1">
      <c r="B342" s="171"/>
      <c r="C342" s="171"/>
      <c r="D342" s="171"/>
      <c r="E342" s="171"/>
      <c r="F342" s="171"/>
      <c r="G342" s="171"/>
    </row>
    <row r="343" spans="2:7" ht="20.25" customHeight="1">
      <c r="B343" s="171"/>
      <c r="C343" s="171"/>
      <c r="D343" s="171"/>
      <c r="E343" s="171"/>
      <c r="F343" s="171"/>
      <c r="G343" s="171"/>
    </row>
    <row r="344" spans="2:7" ht="20.25" customHeight="1">
      <c r="B344" s="171"/>
      <c r="C344" s="171"/>
      <c r="D344" s="171"/>
      <c r="E344" s="171"/>
      <c r="F344" s="171"/>
      <c r="G344" s="171"/>
    </row>
    <row r="345" spans="2:7" ht="20.25" customHeight="1">
      <c r="B345" s="171"/>
      <c r="C345" s="171"/>
      <c r="D345" s="171"/>
      <c r="E345" s="171"/>
      <c r="F345" s="171"/>
      <c r="G345" s="171"/>
    </row>
    <row r="346" spans="2:7" ht="20.25" customHeight="1">
      <c r="B346" s="171"/>
      <c r="C346" s="171"/>
      <c r="D346" s="171"/>
      <c r="E346" s="171"/>
      <c r="F346" s="171"/>
      <c r="G346" s="171"/>
    </row>
    <row r="347" spans="2:7" ht="20.25" customHeight="1">
      <c r="B347" s="171"/>
      <c r="C347" s="171"/>
      <c r="D347" s="171"/>
      <c r="E347" s="171"/>
      <c r="F347" s="171"/>
      <c r="G347" s="171"/>
    </row>
    <row r="348" spans="2:7" ht="20.25" customHeight="1">
      <c r="B348" s="171"/>
      <c r="C348" s="171"/>
      <c r="D348" s="171"/>
      <c r="E348" s="171"/>
      <c r="F348" s="171"/>
      <c r="G348" s="171"/>
    </row>
    <row r="349" spans="2:7" ht="20.25" customHeight="1">
      <c r="B349" s="171"/>
      <c r="C349" s="171"/>
      <c r="D349" s="171"/>
      <c r="E349" s="171"/>
      <c r="F349" s="171"/>
      <c r="G349" s="171"/>
    </row>
    <row r="350" spans="2:7" ht="20.25" customHeight="1">
      <c r="B350" s="171"/>
      <c r="C350" s="171"/>
      <c r="D350" s="171"/>
      <c r="E350" s="171"/>
      <c r="F350" s="171"/>
      <c r="G350" s="171"/>
    </row>
    <row r="351" spans="2:7" ht="20.25" customHeight="1">
      <c r="B351" s="171"/>
      <c r="C351" s="171"/>
      <c r="D351" s="171"/>
      <c r="E351" s="171"/>
      <c r="F351" s="171"/>
      <c r="G351" s="171"/>
    </row>
    <row r="352" spans="2:7" ht="20.25" customHeight="1">
      <c r="B352" s="171"/>
      <c r="C352" s="171"/>
      <c r="D352" s="171"/>
      <c r="E352" s="171"/>
      <c r="F352" s="171"/>
      <c r="G352" s="171"/>
    </row>
    <row r="353" spans="2:7" ht="20.25" customHeight="1">
      <c r="B353" s="171"/>
      <c r="C353" s="171"/>
      <c r="D353" s="171"/>
      <c r="E353" s="171"/>
      <c r="F353" s="171"/>
      <c r="G353" s="171"/>
    </row>
    <row r="354" spans="2:7" ht="20.25" customHeight="1">
      <c r="B354" s="171"/>
      <c r="C354" s="171"/>
      <c r="D354" s="171"/>
      <c r="E354" s="171"/>
      <c r="F354" s="171"/>
      <c r="G354" s="171"/>
    </row>
    <row r="355" spans="2:7" ht="20.25" customHeight="1">
      <c r="B355" s="171"/>
      <c r="C355" s="171"/>
      <c r="D355" s="171"/>
      <c r="E355" s="171"/>
      <c r="F355" s="171"/>
      <c r="G355" s="171"/>
    </row>
    <row r="356" spans="2:7" ht="20.25" customHeight="1">
      <c r="B356" s="171"/>
      <c r="C356" s="171"/>
      <c r="D356" s="171"/>
      <c r="E356" s="171"/>
      <c r="F356" s="171"/>
      <c r="G356" s="171"/>
    </row>
    <row r="357" spans="2:7" ht="20.25" customHeight="1">
      <c r="B357" s="171"/>
      <c r="C357" s="171"/>
      <c r="D357" s="171"/>
      <c r="E357" s="171"/>
      <c r="F357" s="171"/>
      <c r="G357" s="171"/>
    </row>
    <row r="358" spans="2:7" ht="20.25" customHeight="1">
      <c r="B358" s="171"/>
      <c r="C358" s="171"/>
      <c r="D358" s="171"/>
      <c r="E358" s="171"/>
      <c r="F358" s="171"/>
      <c r="G358" s="171"/>
    </row>
    <row r="359" spans="2:7" ht="20.25" customHeight="1">
      <c r="B359" s="171"/>
      <c r="C359" s="171"/>
      <c r="D359" s="171"/>
      <c r="E359" s="171"/>
      <c r="F359" s="171"/>
      <c r="G359" s="171"/>
    </row>
    <row r="360" spans="2:7" ht="20.25" customHeight="1">
      <c r="B360" s="171"/>
      <c r="C360" s="171"/>
      <c r="D360" s="171"/>
      <c r="E360" s="171"/>
      <c r="F360" s="171"/>
      <c r="G360" s="171"/>
    </row>
    <row r="361" spans="2:7" ht="20.25" customHeight="1">
      <c r="B361" s="171"/>
      <c r="C361" s="171"/>
      <c r="D361" s="171"/>
      <c r="E361" s="171"/>
      <c r="F361" s="171"/>
      <c r="G361" s="171"/>
    </row>
    <row r="362" spans="2:7" ht="20.25" customHeight="1">
      <c r="B362" s="171"/>
      <c r="C362" s="171"/>
      <c r="D362" s="171"/>
      <c r="E362" s="171"/>
      <c r="F362" s="171"/>
      <c r="G362" s="171"/>
    </row>
    <row r="363" spans="2:7" ht="20.25" customHeight="1">
      <c r="B363" s="171"/>
      <c r="C363" s="171"/>
      <c r="D363" s="171"/>
      <c r="E363" s="171"/>
      <c r="F363" s="171"/>
      <c r="G363" s="171"/>
    </row>
    <row r="364" spans="2:7" ht="20.25" customHeight="1">
      <c r="B364" s="171"/>
      <c r="C364" s="171"/>
      <c r="D364" s="171"/>
      <c r="E364" s="171"/>
      <c r="F364" s="171"/>
      <c r="G364" s="171"/>
    </row>
    <row r="365" spans="2:7" ht="20.25" customHeight="1">
      <c r="B365" s="171"/>
      <c r="C365" s="171"/>
      <c r="D365" s="171"/>
      <c r="E365" s="171"/>
      <c r="F365" s="171"/>
      <c r="G365" s="171"/>
    </row>
    <row r="366" spans="2:7" ht="20.25" customHeight="1">
      <c r="B366" s="171"/>
      <c r="C366" s="171"/>
      <c r="D366" s="171"/>
      <c r="E366" s="171"/>
      <c r="F366" s="171"/>
      <c r="G366" s="171"/>
    </row>
    <row r="367" spans="2:7" ht="20.25" customHeight="1">
      <c r="B367" s="171"/>
      <c r="C367" s="171"/>
      <c r="D367" s="171"/>
      <c r="E367" s="171"/>
      <c r="F367" s="171"/>
      <c r="G367" s="171"/>
    </row>
    <row r="368" spans="2:7" ht="20.25" customHeight="1">
      <c r="B368" s="171"/>
      <c r="C368" s="171"/>
      <c r="D368" s="171"/>
      <c r="E368" s="171"/>
      <c r="F368" s="171"/>
      <c r="G368" s="171"/>
    </row>
    <row r="369" spans="2:7" ht="20.25" customHeight="1">
      <c r="B369" s="171"/>
      <c r="C369" s="171"/>
      <c r="D369" s="171"/>
      <c r="E369" s="171"/>
      <c r="F369" s="171"/>
      <c r="G369" s="171"/>
    </row>
    <row r="370" spans="2:7" ht="20.25" customHeight="1">
      <c r="B370" s="171"/>
      <c r="C370" s="171"/>
      <c r="D370" s="171"/>
      <c r="E370" s="171"/>
      <c r="F370" s="171"/>
      <c r="G370" s="171"/>
    </row>
    <row r="371" spans="2:7" ht="20.25" customHeight="1">
      <c r="B371" s="171"/>
      <c r="C371" s="171"/>
      <c r="D371" s="171"/>
      <c r="E371" s="171"/>
      <c r="F371" s="171"/>
      <c r="G371" s="171"/>
    </row>
    <row r="372" spans="2:7" ht="20.25" customHeight="1">
      <c r="B372" s="171"/>
      <c r="C372" s="171"/>
      <c r="D372" s="171"/>
      <c r="E372" s="171"/>
      <c r="F372" s="171"/>
      <c r="G372" s="171"/>
    </row>
    <row r="373" spans="2:7" ht="20.25" customHeight="1">
      <c r="B373" s="171"/>
      <c r="C373" s="171"/>
      <c r="D373" s="171"/>
      <c r="E373" s="171"/>
      <c r="F373" s="171"/>
      <c r="G373" s="171"/>
    </row>
    <row r="374" spans="2:7" ht="20.25" customHeight="1">
      <c r="B374" s="171"/>
      <c r="C374" s="171"/>
      <c r="D374" s="171"/>
      <c r="E374" s="171"/>
      <c r="F374" s="171"/>
      <c r="G374" s="171"/>
    </row>
    <row r="375" spans="2:7" ht="20.25" customHeight="1">
      <c r="B375" s="171"/>
      <c r="C375" s="171"/>
      <c r="D375" s="171"/>
      <c r="E375" s="171"/>
      <c r="F375" s="171"/>
      <c r="G375" s="171"/>
    </row>
    <row r="376" spans="2:7" ht="20.25" customHeight="1">
      <c r="B376" s="171"/>
      <c r="C376" s="171"/>
      <c r="D376" s="171"/>
      <c r="E376" s="171"/>
      <c r="F376" s="171"/>
      <c r="G376" s="171"/>
    </row>
    <row r="377" spans="2:7" ht="20.25" customHeight="1">
      <c r="B377" s="171"/>
      <c r="C377" s="171"/>
      <c r="D377" s="171"/>
      <c r="E377" s="171"/>
      <c r="F377" s="171"/>
      <c r="G377" s="171"/>
    </row>
    <row r="378" spans="2:7" ht="20.25" customHeight="1">
      <c r="B378" s="171"/>
      <c r="C378" s="171"/>
      <c r="D378" s="171"/>
      <c r="E378" s="171"/>
      <c r="F378" s="171"/>
      <c r="G378" s="171"/>
    </row>
    <row r="379" spans="2:7" ht="20.25" customHeight="1">
      <c r="B379" s="171"/>
      <c r="C379" s="171"/>
      <c r="D379" s="171"/>
      <c r="E379" s="171"/>
      <c r="F379" s="171"/>
      <c r="G379" s="171"/>
    </row>
    <row r="380" spans="2:7" ht="20.25" customHeight="1">
      <c r="B380" s="171"/>
      <c r="C380" s="171"/>
      <c r="D380" s="171"/>
      <c r="E380" s="171"/>
      <c r="F380" s="171"/>
      <c r="G380" s="171"/>
    </row>
    <row r="381" spans="2:7" ht="20.25" customHeight="1">
      <c r="B381" s="171"/>
      <c r="C381" s="171"/>
      <c r="D381" s="171"/>
      <c r="E381" s="171"/>
      <c r="F381" s="171"/>
      <c r="G381" s="171"/>
    </row>
    <row r="382" spans="2:7" ht="20.25" customHeight="1">
      <c r="B382" s="171"/>
      <c r="C382" s="171"/>
      <c r="D382" s="171"/>
      <c r="E382" s="171"/>
      <c r="F382" s="171"/>
      <c r="G382" s="171"/>
    </row>
    <row r="383" spans="2:7" ht="20.25" customHeight="1">
      <c r="B383" s="171"/>
      <c r="C383" s="171"/>
      <c r="D383" s="171"/>
      <c r="E383" s="171"/>
      <c r="F383" s="171"/>
      <c r="G383" s="171"/>
    </row>
    <row r="384" spans="2:7" ht="20.25" customHeight="1">
      <c r="B384" s="171"/>
      <c r="C384" s="171"/>
      <c r="D384" s="171"/>
      <c r="E384" s="171"/>
      <c r="F384" s="171"/>
      <c r="G384" s="171"/>
    </row>
    <row r="385" spans="2:7" ht="20.25" customHeight="1">
      <c r="B385" s="171"/>
      <c r="C385" s="171"/>
      <c r="D385" s="171"/>
      <c r="E385" s="171"/>
      <c r="F385" s="171"/>
      <c r="G385" s="171"/>
    </row>
    <row r="386" spans="2:7" ht="20.25" customHeight="1">
      <c r="B386" s="171"/>
      <c r="C386" s="171"/>
      <c r="D386" s="171"/>
      <c r="E386" s="171"/>
      <c r="F386" s="171"/>
      <c r="G386" s="171"/>
    </row>
    <row r="387" spans="2:7" ht="20.25" customHeight="1">
      <c r="B387" s="171"/>
      <c r="C387" s="171"/>
      <c r="D387" s="171"/>
      <c r="E387" s="171"/>
      <c r="F387" s="171"/>
      <c r="G387" s="171"/>
    </row>
    <row r="388" spans="2:7" ht="20.25" customHeight="1">
      <c r="B388" s="171"/>
      <c r="C388" s="171"/>
      <c r="D388" s="171"/>
      <c r="E388" s="171"/>
      <c r="F388" s="171"/>
      <c r="G388" s="171"/>
    </row>
    <row r="389" spans="2:7" ht="20.25" customHeight="1">
      <c r="B389" s="171"/>
      <c r="C389" s="171"/>
      <c r="D389" s="171"/>
      <c r="E389" s="171"/>
      <c r="F389" s="171"/>
      <c r="G389" s="171"/>
    </row>
    <row r="390" spans="2:7" ht="20.25" customHeight="1">
      <c r="B390" s="171"/>
      <c r="C390" s="171"/>
      <c r="D390" s="171"/>
      <c r="E390" s="171"/>
      <c r="F390" s="171"/>
      <c r="G390" s="171"/>
    </row>
    <row r="391" spans="2:7" ht="20.25" customHeight="1">
      <c r="B391" s="171"/>
      <c r="C391" s="171"/>
      <c r="D391" s="171"/>
      <c r="E391" s="171"/>
      <c r="F391" s="171"/>
      <c r="G391" s="171"/>
    </row>
    <row r="392" spans="2:7" ht="20.25" customHeight="1">
      <c r="B392" s="171"/>
      <c r="C392" s="171"/>
      <c r="D392" s="171"/>
      <c r="E392" s="171"/>
      <c r="F392" s="171"/>
      <c r="G392" s="171"/>
    </row>
    <row r="393" spans="2:7" ht="20.25" customHeight="1">
      <c r="B393" s="171"/>
      <c r="C393" s="171"/>
      <c r="D393" s="171"/>
      <c r="E393" s="171"/>
      <c r="F393" s="171"/>
      <c r="G393" s="171"/>
    </row>
    <row r="394" spans="2:7" ht="20.25" customHeight="1">
      <c r="B394" s="171"/>
      <c r="C394" s="171"/>
      <c r="D394" s="171"/>
      <c r="E394" s="171"/>
      <c r="F394" s="171"/>
      <c r="G394" s="171"/>
    </row>
    <row r="395" spans="2:7" ht="20.25" customHeight="1">
      <c r="B395" s="171"/>
      <c r="C395" s="171"/>
      <c r="D395" s="171"/>
      <c r="E395" s="171"/>
      <c r="F395" s="171"/>
      <c r="G395" s="171"/>
    </row>
    <row r="396" spans="2:7" ht="20.25" customHeight="1">
      <c r="B396" s="171"/>
      <c r="C396" s="171"/>
      <c r="D396" s="171"/>
      <c r="E396" s="171"/>
      <c r="F396" s="171"/>
      <c r="G396" s="171"/>
    </row>
    <row r="397" spans="2:7" ht="20.25" customHeight="1">
      <c r="B397" s="171"/>
      <c r="C397" s="171"/>
      <c r="D397" s="171"/>
      <c r="E397" s="171"/>
      <c r="F397" s="171"/>
      <c r="G397" s="171"/>
    </row>
    <row r="398" spans="2:7" ht="20.25" customHeight="1">
      <c r="B398" s="171"/>
      <c r="C398" s="171"/>
      <c r="D398" s="171"/>
      <c r="E398" s="171"/>
      <c r="F398" s="171"/>
      <c r="G398" s="171"/>
    </row>
    <row r="399" spans="2:7" ht="20.25" customHeight="1">
      <c r="B399" s="171"/>
      <c r="C399" s="171"/>
      <c r="D399" s="171"/>
      <c r="E399" s="171"/>
      <c r="F399" s="171"/>
      <c r="G399" s="171"/>
    </row>
    <row r="400" spans="2:7" ht="20.25" customHeight="1">
      <c r="B400" s="171"/>
      <c r="C400" s="171"/>
      <c r="D400" s="171"/>
      <c r="E400" s="171"/>
      <c r="F400" s="171"/>
      <c r="G400" s="171"/>
    </row>
    <row r="401" spans="2:7" ht="20.25" customHeight="1">
      <c r="B401" s="171"/>
      <c r="C401" s="171"/>
      <c r="D401" s="171"/>
      <c r="E401" s="171"/>
      <c r="F401" s="171"/>
      <c r="G401" s="171"/>
    </row>
    <row r="402" spans="2:7" ht="20.25" customHeight="1">
      <c r="B402" s="171"/>
      <c r="C402" s="171"/>
      <c r="D402" s="171"/>
      <c r="E402" s="171"/>
      <c r="F402" s="171"/>
      <c r="G402" s="171"/>
    </row>
    <row r="403" spans="2:7" ht="20.25" customHeight="1">
      <c r="B403" s="171"/>
      <c r="C403" s="171"/>
      <c r="D403" s="171"/>
      <c r="E403" s="171"/>
      <c r="F403" s="171"/>
      <c r="G403" s="171"/>
    </row>
    <row r="404" spans="2:7" ht="20.25" customHeight="1">
      <c r="B404" s="171"/>
      <c r="C404" s="171"/>
      <c r="D404" s="171"/>
      <c r="E404" s="171"/>
      <c r="F404" s="171"/>
      <c r="G404" s="171"/>
    </row>
    <row r="405" spans="2:7" ht="20.25" customHeight="1">
      <c r="B405" s="171"/>
      <c r="C405" s="171"/>
      <c r="D405" s="171"/>
      <c r="E405" s="171"/>
      <c r="F405" s="171"/>
      <c r="G405" s="171"/>
    </row>
    <row r="406" spans="2:7" ht="20.25" customHeight="1">
      <c r="B406" s="171"/>
      <c r="C406" s="171"/>
      <c r="D406" s="171"/>
      <c r="E406" s="171"/>
      <c r="F406" s="171"/>
      <c r="G406" s="171"/>
    </row>
    <row r="407" spans="2:7" ht="20.25" customHeight="1">
      <c r="B407" s="171"/>
      <c r="C407" s="171"/>
      <c r="D407" s="171"/>
      <c r="E407" s="171"/>
      <c r="F407" s="171"/>
      <c r="G407" s="171"/>
    </row>
    <row r="408" spans="2:7" ht="20.25" customHeight="1">
      <c r="B408" s="171"/>
      <c r="C408" s="171"/>
      <c r="D408" s="171"/>
      <c r="E408" s="171"/>
      <c r="F408" s="171"/>
      <c r="G408" s="171"/>
    </row>
    <row r="409" spans="2:7" ht="20.25" customHeight="1">
      <c r="B409" s="171"/>
      <c r="C409" s="171"/>
      <c r="D409" s="171"/>
      <c r="E409" s="171"/>
      <c r="F409" s="171"/>
      <c r="G409" s="171"/>
    </row>
    <row r="410" spans="2:7" ht="20.25" customHeight="1">
      <c r="B410" s="171"/>
      <c r="C410" s="171"/>
      <c r="D410" s="171"/>
      <c r="E410" s="171"/>
      <c r="F410" s="171"/>
      <c r="G410" s="171"/>
    </row>
    <row r="411" spans="2:7" ht="20.25" customHeight="1">
      <c r="B411" s="171"/>
      <c r="C411" s="171"/>
      <c r="D411" s="171"/>
      <c r="E411" s="171"/>
      <c r="F411" s="171"/>
      <c r="G411" s="171"/>
    </row>
    <row r="412" spans="2:7" ht="20.25" customHeight="1">
      <c r="B412" s="171"/>
      <c r="C412" s="171"/>
      <c r="D412" s="171"/>
      <c r="E412" s="171"/>
      <c r="F412" s="171"/>
      <c r="G412" s="171"/>
    </row>
    <row r="413" spans="2:7" ht="20.25" customHeight="1">
      <c r="B413" s="171"/>
      <c r="C413" s="171"/>
      <c r="D413" s="171"/>
      <c r="E413" s="171"/>
      <c r="F413" s="171"/>
      <c r="G413" s="171"/>
    </row>
    <row r="414" spans="2:7" ht="20.25" customHeight="1">
      <c r="B414" s="171"/>
      <c r="C414" s="171"/>
      <c r="D414" s="171"/>
      <c r="E414" s="171"/>
      <c r="F414" s="171"/>
      <c r="G414" s="171"/>
    </row>
    <row r="415" spans="2:7" ht="20.25" customHeight="1">
      <c r="B415" s="171"/>
      <c r="C415" s="171"/>
      <c r="D415" s="171"/>
      <c r="E415" s="171"/>
      <c r="F415" s="171"/>
      <c r="G415" s="171"/>
    </row>
    <row r="416" spans="2:7" ht="20.25" customHeight="1">
      <c r="B416" s="171"/>
      <c r="C416" s="171"/>
      <c r="D416" s="171"/>
      <c r="E416" s="171"/>
      <c r="F416" s="171"/>
      <c r="G416" s="171"/>
    </row>
    <row r="417" spans="2:7" ht="20.25" customHeight="1">
      <c r="B417" s="171"/>
      <c r="C417" s="171"/>
      <c r="D417" s="171"/>
      <c r="E417" s="171"/>
      <c r="F417" s="171"/>
      <c r="G417" s="171"/>
    </row>
    <row r="418" spans="2:7" ht="20.25" customHeight="1">
      <c r="B418" s="171"/>
      <c r="C418" s="171"/>
      <c r="D418" s="171"/>
      <c r="E418" s="171"/>
      <c r="F418" s="171"/>
      <c r="G418" s="171"/>
    </row>
    <row r="419" spans="2:7" ht="20.25" customHeight="1">
      <c r="B419" s="171"/>
      <c r="C419" s="171"/>
      <c r="D419" s="171"/>
      <c r="E419" s="171"/>
      <c r="F419" s="171"/>
      <c r="G419" s="171"/>
    </row>
    <row r="420" spans="2:7" ht="20.25" customHeight="1">
      <c r="B420" s="171"/>
      <c r="C420" s="171"/>
      <c r="D420" s="171"/>
      <c r="E420" s="171"/>
      <c r="F420" s="171"/>
      <c r="G420" s="171"/>
    </row>
    <row r="421" spans="2:7" ht="20.25" customHeight="1">
      <c r="B421" s="171"/>
      <c r="C421" s="171"/>
      <c r="D421" s="171"/>
      <c r="E421" s="171"/>
      <c r="F421" s="171"/>
      <c r="G421" s="171"/>
    </row>
    <row r="422" spans="2:7" ht="20.25" customHeight="1">
      <c r="B422" s="171"/>
      <c r="C422" s="171"/>
      <c r="D422" s="171"/>
      <c r="E422" s="171"/>
      <c r="F422" s="171"/>
      <c r="G422" s="171"/>
    </row>
    <row r="423" spans="2:7" ht="20.25" customHeight="1">
      <c r="B423" s="171"/>
      <c r="C423" s="171"/>
      <c r="D423" s="171"/>
      <c r="E423" s="171"/>
      <c r="F423" s="171"/>
      <c r="G423" s="171"/>
    </row>
    <row r="424" spans="2:7" ht="20.25" customHeight="1">
      <c r="B424" s="171"/>
      <c r="C424" s="171"/>
      <c r="D424" s="171"/>
      <c r="E424" s="171"/>
      <c r="F424" s="171"/>
      <c r="G424" s="171"/>
    </row>
    <row r="425" spans="2:7" ht="20.25" customHeight="1">
      <c r="B425" s="171"/>
      <c r="C425" s="171"/>
      <c r="D425" s="171"/>
      <c r="E425" s="171"/>
      <c r="F425" s="171"/>
      <c r="G425" s="171"/>
    </row>
    <row r="426" spans="2:7" ht="20.25" customHeight="1">
      <c r="B426" s="171"/>
      <c r="C426" s="171"/>
      <c r="D426" s="171"/>
      <c r="E426" s="171"/>
      <c r="F426" s="171"/>
      <c r="G426" s="171"/>
    </row>
    <row r="427" spans="2:7" ht="20.25" customHeight="1">
      <c r="B427" s="171"/>
      <c r="C427" s="171"/>
      <c r="D427" s="171"/>
      <c r="E427" s="171"/>
      <c r="F427" s="171"/>
      <c r="G427" s="171"/>
    </row>
    <row r="428" spans="2:7" ht="20.25" customHeight="1">
      <c r="B428" s="171"/>
      <c r="C428" s="171"/>
      <c r="D428" s="171"/>
      <c r="E428" s="171"/>
      <c r="F428" s="171"/>
      <c r="G428" s="171"/>
    </row>
    <row r="429" spans="2:7" ht="20.25" customHeight="1">
      <c r="B429" s="171"/>
      <c r="C429" s="171"/>
      <c r="D429" s="171"/>
      <c r="E429" s="171"/>
      <c r="F429" s="171"/>
      <c r="G429" s="171"/>
    </row>
    <row r="430" spans="2:7" ht="20.25" customHeight="1">
      <c r="B430" s="171"/>
      <c r="C430" s="171"/>
      <c r="D430" s="171"/>
      <c r="E430" s="171"/>
      <c r="F430" s="171"/>
      <c r="G430" s="171"/>
    </row>
    <row r="431" spans="2:7" ht="20.25" customHeight="1">
      <c r="B431" s="171"/>
      <c r="C431" s="171"/>
      <c r="D431" s="171"/>
      <c r="E431" s="171"/>
      <c r="F431" s="171"/>
      <c r="G431" s="171"/>
    </row>
    <row r="432" spans="2:7" ht="20.25" customHeight="1">
      <c r="B432" s="171"/>
      <c r="C432" s="171"/>
      <c r="D432" s="171"/>
      <c r="E432" s="171"/>
      <c r="F432" s="171"/>
      <c r="G432" s="171"/>
    </row>
    <row r="433" spans="2:7" ht="20.25" customHeight="1">
      <c r="B433" s="171"/>
      <c r="C433" s="171"/>
      <c r="D433" s="171"/>
      <c r="E433" s="171"/>
      <c r="F433" s="171"/>
      <c r="G433" s="171"/>
    </row>
    <row r="434" spans="2:7" ht="20.25" customHeight="1">
      <c r="B434" s="171"/>
      <c r="C434" s="171"/>
      <c r="D434" s="171"/>
      <c r="E434" s="171"/>
      <c r="F434" s="171"/>
      <c r="G434" s="171"/>
    </row>
    <row r="435" spans="2:7" ht="20.25" customHeight="1">
      <c r="B435" s="171"/>
      <c r="C435" s="171"/>
      <c r="D435" s="171"/>
      <c r="E435" s="171"/>
      <c r="F435" s="171"/>
      <c r="G435" s="171"/>
    </row>
    <row r="436" spans="2:7" ht="20.25" customHeight="1">
      <c r="B436" s="171"/>
      <c r="C436" s="171"/>
      <c r="D436" s="171"/>
      <c r="E436" s="171"/>
      <c r="F436" s="171"/>
      <c r="G436" s="171"/>
    </row>
    <row r="437" spans="2:7" ht="20.25" customHeight="1">
      <c r="B437" s="171"/>
      <c r="C437" s="171"/>
      <c r="D437" s="171"/>
      <c r="E437" s="171"/>
      <c r="F437" s="171"/>
      <c r="G437" s="171"/>
    </row>
    <row r="438" spans="2:7" ht="20.25" customHeight="1">
      <c r="B438" s="171"/>
      <c r="C438" s="171"/>
      <c r="D438" s="171"/>
      <c r="E438" s="171"/>
      <c r="F438" s="171"/>
      <c r="G438" s="171"/>
    </row>
    <row r="439" spans="2:7" ht="20.25" customHeight="1">
      <c r="B439" s="171"/>
      <c r="C439" s="171"/>
      <c r="D439" s="171"/>
      <c r="E439" s="171"/>
      <c r="F439" s="171"/>
      <c r="G439" s="171"/>
    </row>
    <row r="440" spans="2:7" ht="20.25" customHeight="1">
      <c r="B440" s="171"/>
      <c r="C440" s="171"/>
      <c r="D440" s="171"/>
      <c r="E440" s="171"/>
      <c r="F440" s="171"/>
      <c r="G440" s="171"/>
    </row>
    <row r="441" spans="2:7" ht="20.25" customHeight="1">
      <c r="B441" s="171"/>
      <c r="C441" s="171"/>
      <c r="D441" s="171"/>
      <c r="E441" s="171"/>
      <c r="F441" s="171"/>
      <c r="G441" s="171"/>
    </row>
    <row r="442" spans="2:7" ht="20.25" customHeight="1">
      <c r="B442" s="171"/>
      <c r="C442" s="171"/>
      <c r="D442" s="171"/>
      <c r="E442" s="171"/>
      <c r="F442" s="171"/>
      <c r="G442" s="171"/>
    </row>
    <row r="443" spans="2:7" ht="20.25" customHeight="1">
      <c r="B443" s="171"/>
      <c r="C443" s="171"/>
      <c r="D443" s="171"/>
      <c r="E443" s="171"/>
      <c r="F443" s="171"/>
      <c r="G443" s="171"/>
    </row>
    <row r="444" spans="2:7" ht="20.25" customHeight="1">
      <c r="B444" s="171"/>
      <c r="C444" s="171"/>
      <c r="D444" s="171"/>
      <c r="E444" s="171"/>
      <c r="F444" s="171"/>
      <c r="G444" s="171"/>
    </row>
    <row r="445" spans="2:7" ht="20.25" customHeight="1">
      <c r="B445" s="171"/>
      <c r="C445" s="171"/>
      <c r="D445" s="171"/>
      <c r="E445" s="171"/>
      <c r="F445" s="171"/>
      <c r="G445" s="171"/>
    </row>
    <row r="446" spans="2:7" ht="20.25" customHeight="1">
      <c r="B446" s="171"/>
      <c r="C446" s="171"/>
      <c r="D446" s="171"/>
      <c r="E446" s="171"/>
      <c r="F446" s="171"/>
      <c r="G446" s="171"/>
    </row>
    <row r="447" spans="2:7" ht="20.25" customHeight="1">
      <c r="B447" s="171"/>
      <c r="C447" s="171"/>
      <c r="D447" s="171"/>
      <c r="E447" s="171"/>
      <c r="F447" s="171"/>
      <c r="G447" s="171"/>
    </row>
    <row r="448" spans="2:7" ht="20.25" customHeight="1">
      <c r="B448" s="171"/>
      <c r="C448" s="171"/>
      <c r="D448" s="171"/>
      <c r="E448" s="171"/>
      <c r="F448" s="171"/>
      <c r="G448" s="171"/>
    </row>
    <row r="449" spans="2:7" ht="20.25" customHeight="1">
      <c r="B449" s="171"/>
      <c r="C449" s="171"/>
      <c r="D449" s="171"/>
      <c r="E449" s="171"/>
      <c r="F449" s="171"/>
      <c r="G449" s="171"/>
    </row>
    <row r="450" spans="2:7" ht="20.25" customHeight="1">
      <c r="B450" s="171"/>
      <c r="C450" s="171"/>
      <c r="D450" s="171"/>
      <c r="E450" s="171"/>
      <c r="F450" s="171"/>
      <c r="G450" s="171"/>
    </row>
    <row r="451" spans="2:7" ht="20.25" customHeight="1">
      <c r="B451" s="171"/>
      <c r="C451" s="171"/>
      <c r="D451" s="171"/>
      <c r="E451" s="171"/>
      <c r="F451" s="171"/>
      <c r="G451" s="171"/>
    </row>
    <row r="452" spans="2:7" ht="20.25" customHeight="1">
      <c r="B452" s="171"/>
      <c r="C452" s="171"/>
      <c r="D452" s="171"/>
      <c r="E452" s="171"/>
      <c r="F452" s="171"/>
      <c r="G452" s="171"/>
    </row>
    <row r="453" spans="2:7" ht="20.25" customHeight="1">
      <c r="B453" s="171"/>
      <c r="C453" s="171"/>
      <c r="D453" s="171"/>
      <c r="E453" s="171"/>
      <c r="F453" s="171"/>
      <c r="G453" s="171"/>
    </row>
    <row r="454" spans="2:7" ht="20.25" customHeight="1">
      <c r="B454" s="171"/>
      <c r="C454" s="171"/>
      <c r="D454" s="171"/>
      <c r="E454" s="171"/>
      <c r="F454" s="171"/>
      <c r="G454" s="171"/>
    </row>
    <row r="455" spans="2:7" ht="20.25" customHeight="1">
      <c r="B455" s="171"/>
      <c r="C455" s="171"/>
      <c r="D455" s="171"/>
      <c r="E455" s="171"/>
      <c r="F455" s="171"/>
      <c r="G455" s="171"/>
    </row>
    <row r="456" spans="2:7" ht="20.25" customHeight="1">
      <c r="B456" s="171"/>
      <c r="C456" s="171"/>
      <c r="D456" s="171"/>
      <c r="E456" s="171"/>
      <c r="F456" s="171"/>
      <c r="G456" s="171"/>
    </row>
    <row r="457" spans="2:7" ht="20.25" customHeight="1">
      <c r="B457" s="171"/>
      <c r="C457" s="171"/>
      <c r="D457" s="171"/>
      <c r="E457" s="171"/>
      <c r="F457" s="171"/>
      <c r="G457" s="171"/>
    </row>
    <row r="458" spans="2:7" ht="20.25" customHeight="1">
      <c r="B458" s="171"/>
      <c r="C458" s="171"/>
      <c r="D458" s="171"/>
      <c r="E458" s="171"/>
      <c r="F458" s="171"/>
      <c r="G458" s="171"/>
    </row>
    <row r="459" spans="2:7" ht="20.25" customHeight="1">
      <c r="B459" s="171"/>
      <c r="C459" s="171"/>
      <c r="D459" s="171"/>
      <c r="E459" s="171"/>
      <c r="F459" s="171"/>
      <c r="G459" s="171"/>
    </row>
    <row r="460" spans="2:7" ht="20.25" customHeight="1">
      <c r="B460" s="171"/>
      <c r="C460" s="171"/>
      <c r="D460" s="171"/>
      <c r="E460" s="171"/>
      <c r="F460" s="171"/>
      <c r="G460" s="171"/>
    </row>
    <row r="461" spans="2:7" ht="20.25" customHeight="1">
      <c r="B461" s="171"/>
      <c r="C461" s="171"/>
      <c r="D461" s="171"/>
      <c r="E461" s="171"/>
      <c r="F461" s="171"/>
      <c r="G461" s="171"/>
    </row>
    <row r="462" spans="2:7" ht="20.25" customHeight="1">
      <c r="B462" s="171"/>
      <c r="C462" s="171"/>
      <c r="D462" s="171"/>
      <c r="E462" s="171"/>
      <c r="F462" s="171"/>
      <c r="G462" s="171"/>
    </row>
    <row r="463" spans="2:7" ht="20.25" customHeight="1">
      <c r="B463" s="171"/>
      <c r="C463" s="171"/>
      <c r="D463" s="171"/>
      <c r="E463" s="171"/>
      <c r="F463" s="171"/>
      <c r="G463" s="171"/>
    </row>
    <row r="464" spans="2:7" ht="20.25" customHeight="1">
      <c r="B464" s="171"/>
      <c r="C464" s="171"/>
      <c r="D464" s="171"/>
      <c r="E464" s="171"/>
      <c r="F464" s="171"/>
      <c r="G464" s="171"/>
    </row>
    <row r="465" spans="2:7" ht="20.25" customHeight="1">
      <c r="B465" s="171"/>
      <c r="C465" s="171"/>
      <c r="D465" s="171"/>
      <c r="E465" s="171"/>
      <c r="F465" s="171"/>
      <c r="G465" s="171"/>
    </row>
    <row r="466" spans="2:7" ht="20.25" customHeight="1">
      <c r="B466" s="171"/>
      <c r="C466" s="171"/>
      <c r="D466" s="171"/>
      <c r="E466" s="171"/>
      <c r="F466" s="171"/>
      <c r="G466" s="171"/>
    </row>
    <row r="467" spans="2:7" ht="20.25" customHeight="1">
      <c r="B467" s="171"/>
      <c r="C467" s="171"/>
      <c r="D467" s="171"/>
      <c r="E467" s="171"/>
      <c r="F467" s="171"/>
      <c r="G467" s="171"/>
    </row>
    <row r="468" spans="2:7" ht="20.25" customHeight="1">
      <c r="B468" s="171"/>
      <c r="C468" s="171"/>
      <c r="D468" s="171"/>
      <c r="E468" s="171"/>
      <c r="F468" s="171"/>
      <c r="G468" s="171"/>
    </row>
    <row r="469" spans="2:7" ht="20.25" customHeight="1">
      <c r="B469" s="171"/>
      <c r="C469" s="171"/>
      <c r="D469" s="171"/>
      <c r="E469" s="171"/>
      <c r="F469" s="171"/>
      <c r="G469" s="171"/>
    </row>
    <row r="470" spans="2:7" ht="20.25" customHeight="1">
      <c r="B470" s="171"/>
      <c r="C470" s="171"/>
      <c r="D470" s="171"/>
      <c r="E470" s="171"/>
      <c r="F470" s="171"/>
      <c r="G470" s="171"/>
    </row>
    <row r="471" spans="2:7" ht="20.25" customHeight="1">
      <c r="B471" s="171"/>
      <c r="C471" s="171"/>
      <c r="D471" s="171"/>
      <c r="E471" s="171"/>
      <c r="F471" s="171"/>
      <c r="G471" s="171"/>
    </row>
    <row r="472" spans="2:7" ht="20.25" customHeight="1">
      <c r="B472" s="171"/>
      <c r="C472" s="171"/>
      <c r="D472" s="171"/>
      <c r="E472" s="171"/>
      <c r="F472" s="171"/>
      <c r="G472" s="171"/>
    </row>
    <row r="473" spans="2:7" ht="20.25" customHeight="1">
      <c r="B473" s="171"/>
      <c r="C473" s="171"/>
      <c r="D473" s="171"/>
      <c r="E473" s="171"/>
      <c r="F473" s="171"/>
      <c r="G473" s="171"/>
    </row>
    <row r="474" spans="2:7" ht="20.25" customHeight="1">
      <c r="B474" s="171"/>
      <c r="C474" s="171"/>
      <c r="D474" s="171"/>
      <c r="E474" s="171"/>
      <c r="F474" s="171"/>
      <c r="G474" s="171"/>
    </row>
    <row r="475" spans="2:7" ht="20.25" customHeight="1">
      <c r="B475" s="171"/>
      <c r="C475" s="171"/>
      <c r="D475" s="171"/>
      <c r="E475" s="171"/>
      <c r="F475" s="171"/>
      <c r="G475" s="171"/>
    </row>
    <row r="476" spans="2:7" ht="20.25" customHeight="1">
      <c r="B476" s="171"/>
      <c r="C476" s="171"/>
      <c r="D476" s="171"/>
      <c r="E476" s="171"/>
      <c r="F476" s="171"/>
      <c r="G476" s="171"/>
    </row>
    <row r="477" spans="2:7" ht="20.25" customHeight="1">
      <c r="B477" s="171"/>
      <c r="C477" s="171"/>
      <c r="D477" s="171"/>
      <c r="E477" s="171"/>
      <c r="F477" s="171"/>
      <c r="G477" s="171"/>
    </row>
    <row r="478" spans="2:7" ht="20.25" customHeight="1">
      <c r="B478" s="171"/>
      <c r="C478" s="171"/>
      <c r="D478" s="171"/>
      <c r="E478" s="171"/>
      <c r="F478" s="171"/>
      <c r="G478" s="171"/>
    </row>
    <row r="479" spans="2:7" ht="20.25" customHeight="1">
      <c r="B479" s="171"/>
      <c r="C479" s="171"/>
      <c r="D479" s="171"/>
      <c r="E479" s="171"/>
      <c r="F479" s="171"/>
      <c r="G479" s="171"/>
    </row>
    <row r="480" spans="2:7" ht="20.25" customHeight="1">
      <c r="B480" s="171"/>
      <c r="C480" s="171"/>
      <c r="D480" s="171"/>
      <c r="E480" s="171"/>
      <c r="F480" s="171"/>
      <c r="G480" s="171"/>
    </row>
    <row r="481" spans="2:9" ht="20.25" customHeight="1">
      <c r="B481" s="171"/>
      <c r="C481" s="171"/>
      <c r="D481" s="171"/>
      <c r="E481" s="171"/>
      <c r="F481" s="171"/>
      <c r="G481" s="171"/>
    </row>
    <row r="482" spans="2:9" ht="20.25" customHeight="1">
      <c r="B482" s="171"/>
      <c r="C482" s="171"/>
      <c r="D482" s="171"/>
      <c r="E482" s="171"/>
      <c r="F482" s="171"/>
      <c r="G482" s="171"/>
    </row>
    <row r="483" spans="2:9" ht="20.25" customHeight="1">
      <c r="B483" s="171"/>
      <c r="C483" s="171"/>
      <c r="D483" s="171"/>
      <c r="E483" s="171"/>
      <c r="F483" s="171"/>
      <c r="G483" s="171"/>
    </row>
    <row r="484" spans="2:9" ht="20.25" customHeight="1">
      <c r="B484" s="171"/>
      <c r="C484" s="171"/>
      <c r="D484" s="171"/>
      <c r="E484" s="171"/>
      <c r="F484" s="171"/>
      <c r="G484" s="171"/>
    </row>
    <row r="485" spans="2:9" ht="20.25" customHeight="1">
      <c r="B485" s="171"/>
      <c r="C485" s="171"/>
      <c r="D485" s="171"/>
      <c r="E485" s="171"/>
      <c r="F485" s="171"/>
      <c r="G485" s="171"/>
    </row>
    <row r="486" spans="2:9" ht="20.25" customHeight="1">
      <c r="B486" s="171"/>
      <c r="C486" s="171"/>
      <c r="D486" s="171"/>
      <c r="E486" s="171"/>
      <c r="F486" s="171"/>
      <c r="G486" s="171"/>
    </row>
    <row r="487" spans="2:9" ht="20.25" customHeight="1">
      <c r="B487" s="171"/>
      <c r="C487" s="171"/>
      <c r="D487" s="171"/>
      <c r="E487" s="171"/>
      <c r="F487" s="171"/>
      <c r="G487" s="171"/>
    </row>
    <row r="488" spans="2:9" ht="20.25" customHeight="1">
      <c r="B488" s="171"/>
      <c r="C488" s="171"/>
      <c r="D488" s="171"/>
      <c r="E488" s="171"/>
      <c r="F488" s="171"/>
      <c r="G488" s="171"/>
    </row>
    <row r="489" spans="2:9" ht="20.25" customHeight="1">
      <c r="B489" s="171"/>
      <c r="C489" s="171"/>
      <c r="D489" s="171"/>
      <c r="E489" s="171"/>
      <c r="F489" s="171"/>
      <c r="G489" s="171"/>
    </row>
    <row r="490" spans="2:9" ht="20.25" customHeight="1">
      <c r="B490" s="171"/>
      <c r="C490" s="171"/>
      <c r="D490" s="171"/>
      <c r="E490" s="171"/>
      <c r="F490" s="171"/>
      <c r="G490" s="171"/>
    </row>
    <row r="491" spans="2:9" ht="20.25" customHeight="1">
      <c r="B491" s="171"/>
      <c r="C491" s="171"/>
      <c r="D491" s="171"/>
      <c r="E491" s="171"/>
      <c r="F491" s="171"/>
      <c r="G491" s="171"/>
      <c r="I491" s="12" t="str" cm="1">
        <f t="array" ref="I491:I493">_xlfn._xlws.FILTER(Object_Class_Spend_Cat[Spend Category], Object_Class_Spend_Cat[Object Class]=Budget!A23)</f>
        <v>6100: Grant Administrative Travel Expense</v>
      </c>
    </row>
    <row r="492" spans="2:9" ht="20.25" customHeight="1">
      <c r="B492" s="171"/>
      <c r="C492" s="171"/>
      <c r="D492" s="171"/>
      <c r="E492" s="171"/>
      <c r="F492" s="171"/>
      <c r="G492" s="171"/>
      <c r="I492" s="12" t="str">
        <v>6100: Student Lodging Fees</v>
      </c>
    </row>
    <row r="493" spans="2:9" ht="20.25" customHeight="1">
      <c r="I493" s="12" t="str">
        <v>6100: Travel</v>
      </c>
    </row>
  </sheetData>
  <sheetProtection algorithmName="SHA-512" hashValue="GH/bp7Qg7K3Ksm1FSWj+M7Px5KrRuIRMgOK6rkZVZT4/LY9fUVo3wq9LmjPHDyXIeSUIBac8raACqyzY8baXCQ==" saltValue="nPd3jvuBW1Ahi67qutjHig==" spinCount="100000" sheet="1" objects="1" scenarios="1" insertRows="0" insertHyperlinks="0" deleteColumns="0" deleteRows="0" selectLockedCells="1"/>
  <protectedRanges>
    <protectedRange sqref="A1:O1 H91:L95 N91:N95 N88 N71 H81:L85 N81:N85 H74:L78 N74:N78 H88:L88 H71:L71 H64:L68 N64:N68 H57:L61 N57:N61 N50:N54 H50:L54 H43:L47 N43:N47 N36:N40 H36:L40 N29:N33 H29:L33 N24:N26 H24:L26 N17:N21" name="Range1"/>
  </protectedRanges>
  <mergeCells count="952">
    <mergeCell ref="A1:L1"/>
    <mergeCell ref="M1:O1"/>
    <mergeCell ref="B492:D492"/>
    <mergeCell ref="A24:A27"/>
    <mergeCell ref="A29:A34"/>
    <mergeCell ref="A36:A41"/>
    <mergeCell ref="A43:A48"/>
    <mergeCell ref="B96:G96"/>
    <mergeCell ref="B89:G89"/>
    <mergeCell ref="B86:G86"/>
    <mergeCell ref="B79:G79"/>
    <mergeCell ref="B487:D487"/>
    <mergeCell ref="B488:D488"/>
    <mergeCell ref="B489:D489"/>
    <mergeCell ref="B490:D490"/>
    <mergeCell ref="B491:D491"/>
    <mergeCell ref="B482:D482"/>
    <mergeCell ref="B483:D483"/>
    <mergeCell ref="B484:D484"/>
    <mergeCell ref="B485:D485"/>
    <mergeCell ref="B486:D486"/>
    <mergeCell ref="B477:D477"/>
    <mergeCell ref="B478:D478"/>
    <mergeCell ref="B479:D479"/>
    <mergeCell ref="B480:D480"/>
    <mergeCell ref="B481:D481"/>
    <mergeCell ref="B472:D472"/>
    <mergeCell ref="B473:D473"/>
    <mergeCell ref="B474:D474"/>
    <mergeCell ref="B475:D475"/>
    <mergeCell ref="B476:D476"/>
    <mergeCell ref="B467:D467"/>
    <mergeCell ref="B468:D468"/>
    <mergeCell ref="B469:D469"/>
    <mergeCell ref="B470:D470"/>
    <mergeCell ref="B471:D471"/>
    <mergeCell ref="B462:D462"/>
    <mergeCell ref="B463:D463"/>
    <mergeCell ref="B464:D464"/>
    <mergeCell ref="B465:D465"/>
    <mergeCell ref="B466:D466"/>
    <mergeCell ref="B457:D457"/>
    <mergeCell ref="B458:D458"/>
    <mergeCell ref="B459:D459"/>
    <mergeCell ref="B460:D460"/>
    <mergeCell ref="B461:D461"/>
    <mergeCell ref="B452:D452"/>
    <mergeCell ref="B453:D453"/>
    <mergeCell ref="B454:D454"/>
    <mergeCell ref="B455:D455"/>
    <mergeCell ref="B456:D456"/>
    <mergeCell ref="B447:D447"/>
    <mergeCell ref="B448:D448"/>
    <mergeCell ref="B449:D449"/>
    <mergeCell ref="B450:D450"/>
    <mergeCell ref="B451:D451"/>
    <mergeCell ref="B442:D442"/>
    <mergeCell ref="B443:D443"/>
    <mergeCell ref="B444:D444"/>
    <mergeCell ref="B445:D445"/>
    <mergeCell ref="B446:D446"/>
    <mergeCell ref="B437:D437"/>
    <mergeCell ref="B438:D438"/>
    <mergeCell ref="B439:D439"/>
    <mergeCell ref="B440:D440"/>
    <mergeCell ref="B441:D441"/>
    <mergeCell ref="B432:D432"/>
    <mergeCell ref="B433:D433"/>
    <mergeCell ref="B434:D434"/>
    <mergeCell ref="B435:D435"/>
    <mergeCell ref="B436:D436"/>
    <mergeCell ref="B427:D427"/>
    <mergeCell ref="B428:D428"/>
    <mergeCell ref="B429:D429"/>
    <mergeCell ref="B430:D430"/>
    <mergeCell ref="B431:D431"/>
    <mergeCell ref="B422:D422"/>
    <mergeCell ref="B423:D423"/>
    <mergeCell ref="B424:D424"/>
    <mergeCell ref="B425:D425"/>
    <mergeCell ref="B426:D426"/>
    <mergeCell ref="B417:D417"/>
    <mergeCell ref="B418:D418"/>
    <mergeCell ref="B419:D419"/>
    <mergeCell ref="B420:D420"/>
    <mergeCell ref="B421:D421"/>
    <mergeCell ref="B412:D412"/>
    <mergeCell ref="B413:D413"/>
    <mergeCell ref="B414:D414"/>
    <mergeCell ref="B415:D415"/>
    <mergeCell ref="B416:D416"/>
    <mergeCell ref="B407:D407"/>
    <mergeCell ref="B408:D408"/>
    <mergeCell ref="B409:D409"/>
    <mergeCell ref="B410:D410"/>
    <mergeCell ref="B411:D411"/>
    <mergeCell ref="B402:D402"/>
    <mergeCell ref="B403:D403"/>
    <mergeCell ref="B404:D404"/>
    <mergeCell ref="B405:D405"/>
    <mergeCell ref="B406:D406"/>
    <mergeCell ref="B397:D397"/>
    <mergeCell ref="B398:D398"/>
    <mergeCell ref="B399:D399"/>
    <mergeCell ref="B400:D400"/>
    <mergeCell ref="B401:D401"/>
    <mergeCell ref="B392:D392"/>
    <mergeCell ref="B393:D393"/>
    <mergeCell ref="B394:D394"/>
    <mergeCell ref="B395:D395"/>
    <mergeCell ref="B396:D396"/>
    <mergeCell ref="B387:D387"/>
    <mergeCell ref="B388:D388"/>
    <mergeCell ref="B389:D389"/>
    <mergeCell ref="B390:D390"/>
    <mergeCell ref="B391:D391"/>
    <mergeCell ref="B382:D382"/>
    <mergeCell ref="B383:D383"/>
    <mergeCell ref="B384:D384"/>
    <mergeCell ref="B385:D385"/>
    <mergeCell ref="B386:D386"/>
    <mergeCell ref="B377:D377"/>
    <mergeCell ref="B378:D378"/>
    <mergeCell ref="B379:D379"/>
    <mergeCell ref="B380:D380"/>
    <mergeCell ref="B381:D381"/>
    <mergeCell ref="B372:D372"/>
    <mergeCell ref="B373:D373"/>
    <mergeCell ref="B374:D374"/>
    <mergeCell ref="B375:D375"/>
    <mergeCell ref="B376:D376"/>
    <mergeCell ref="B367:D367"/>
    <mergeCell ref="B368:D368"/>
    <mergeCell ref="B369:D369"/>
    <mergeCell ref="B370:D370"/>
    <mergeCell ref="B371:D371"/>
    <mergeCell ref="B362:D362"/>
    <mergeCell ref="B363:D363"/>
    <mergeCell ref="B364:D364"/>
    <mergeCell ref="B365:D365"/>
    <mergeCell ref="B366:D366"/>
    <mergeCell ref="B357:D357"/>
    <mergeCell ref="B358:D358"/>
    <mergeCell ref="B359:D359"/>
    <mergeCell ref="B360:D360"/>
    <mergeCell ref="B361:D361"/>
    <mergeCell ref="B352:D352"/>
    <mergeCell ref="B353:D353"/>
    <mergeCell ref="B354:D354"/>
    <mergeCell ref="B355:D355"/>
    <mergeCell ref="B356:D356"/>
    <mergeCell ref="B347:D347"/>
    <mergeCell ref="B348:D348"/>
    <mergeCell ref="B349:D349"/>
    <mergeCell ref="B350:D350"/>
    <mergeCell ref="B351:D351"/>
    <mergeCell ref="B342:D342"/>
    <mergeCell ref="B343:D343"/>
    <mergeCell ref="B344:D344"/>
    <mergeCell ref="B345:D345"/>
    <mergeCell ref="B346:D346"/>
    <mergeCell ref="B337:D337"/>
    <mergeCell ref="B338:D338"/>
    <mergeCell ref="B339:D339"/>
    <mergeCell ref="B340:D340"/>
    <mergeCell ref="B341:D341"/>
    <mergeCell ref="B332:D332"/>
    <mergeCell ref="B333:D333"/>
    <mergeCell ref="B334:D334"/>
    <mergeCell ref="B335:D335"/>
    <mergeCell ref="B336:D336"/>
    <mergeCell ref="B327:D327"/>
    <mergeCell ref="B328:D328"/>
    <mergeCell ref="B329:D329"/>
    <mergeCell ref="B330:D330"/>
    <mergeCell ref="B331:D331"/>
    <mergeCell ref="B322:D322"/>
    <mergeCell ref="B323:D323"/>
    <mergeCell ref="B324:D324"/>
    <mergeCell ref="B325:D325"/>
    <mergeCell ref="B326:D326"/>
    <mergeCell ref="B317:D317"/>
    <mergeCell ref="B318:D318"/>
    <mergeCell ref="B319:D319"/>
    <mergeCell ref="B320:D320"/>
    <mergeCell ref="B321:D321"/>
    <mergeCell ref="B312:D312"/>
    <mergeCell ref="B313:D313"/>
    <mergeCell ref="B314:D314"/>
    <mergeCell ref="B315:D315"/>
    <mergeCell ref="B316:D316"/>
    <mergeCell ref="B307:D307"/>
    <mergeCell ref="B308:D308"/>
    <mergeCell ref="B309:D309"/>
    <mergeCell ref="B310:D310"/>
    <mergeCell ref="B311:D311"/>
    <mergeCell ref="B302:D302"/>
    <mergeCell ref="B303:D303"/>
    <mergeCell ref="B304:D304"/>
    <mergeCell ref="B305:D305"/>
    <mergeCell ref="B306:D306"/>
    <mergeCell ref="B297:D297"/>
    <mergeCell ref="B298:D298"/>
    <mergeCell ref="B299:D299"/>
    <mergeCell ref="B300:D300"/>
    <mergeCell ref="B301:D301"/>
    <mergeCell ref="B292:D292"/>
    <mergeCell ref="B293:D293"/>
    <mergeCell ref="B294:D294"/>
    <mergeCell ref="B295:D295"/>
    <mergeCell ref="B296:D296"/>
    <mergeCell ref="B287:D287"/>
    <mergeCell ref="B288:D288"/>
    <mergeCell ref="B289:D289"/>
    <mergeCell ref="B290:D290"/>
    <mergeCell ref="B291:D291"/>
    <mergeCell ref="B282:D282"/>
    <mergeCell ref="B283:D283"/>
    <mergeCell ref="B284:D284"/>
    <mergeCell ref="B285:D285"/>
    <mergeCell ref="B286:D286"/>
    <mergeCell ref="B277:D277"/>
    <mergeCell ref="B278:D278"/>
    <mergeCell ref="B279:D279"/>
    <mergeCell ref="B280:D280"/>
    <mergeCell ref="B281:D281"/>
    <mergeCell ref="B272:D272"/>
    <mergeCell ref="B273:D273"/>
    <mergeCell ref="B274:D274"/>
    <mergeCell ref="B275:D275"/>
    <mergeCell ref="B276:D276"/>
    <mergeCell ref="B267:D267"/>
    <mergeCell ref="B268:D268"/>
    <mergeCell ref="B269:D269"/>
    <mergeCell ref="B270:D270"/>
    <mergeCell ref="B271:D271"/>
    <mergeCell ref="B262:D262"/>
    <mergeCell ref="B263:D263"/>
    <mergeCell ref="B264:D264"/>
    <mergeCell ref="B265:D265"/>
    <mergeCell ref="B266:D266"/>
    <mergeCell ref="B257:D257"/>
    <mergeCell ref="B258:D258"/>
    <mergeCell ref="B259:D259"/>
    <mergeCell ref="B260:D260"/>
    <mergeCell ref="B261:D261"/>
    <mergeCell ref="B252:D252"/>
    <mergeCell ref="B253:D253"/>
    <mergeCell ref="B254:D254"/>
    <mergeCell ref="B255:D255"/>
    <mergeCell ref="B256:D256"/>
    <mergeCell ref="B247:D247"/>
    <mergeCell ref="B248:D248"/>
    <mergeCell ref="B249:D249"/>
    <mergeCell ref="B250:D250"/>
    <mergeCell ref="B251:D251"/>
    <mergeCell ref="B242:D242"/>
    <mergeCell ref="B243:D243"/>
    <mergeCell ref="B244:D244"/>
    <mergeCell ref="B245:D245"/>
    <mergeCell ref="B246:D246"/>
    <mergeCell ref="B237:D237"/>
    <mergeCell ref="B238:D238"/>
    <mergeCell ref="B239:D239"/>
    <mergeCell ref="B240:D240"/>
    <mergeCell ref="B241:D241"/>
    <mergeCell ref="B232:D232"/>
    <mergeCell ref="B233:D233"/>
    <mergeCell ref="B234:D234"/>
    <mergeCell ref="B235:D235"/>
    <mergeCell ref="B236:D236"/>
    <mergeCell ref="B227:D227"/>
    <mergeCell ref="B228:D228"/>
    <mergeCell ref="B229:D229"/>
    <mergeCell ref="B230:D230"/>
    <mergeCell ref="B231:D231"/>
    <mergeCell ref="B222:D222"/>
    <mergeCell ref="B223:D223"/>
    <mergeCell ref="B224:D224"/>
    <mergeCell ref="B225:D225"/>
    <mergeCell ref="B226:D226"/>
    <mergeCell ref="B217:D217"/>
    <mergeCell ref="B218:D218"/>
    <mergeCell ref="B219:D219"/>
    <mergeCell ref="B220:D220"/>
    <mergeCell ref="B221:D221"/>
    <mergeCell ref="B212:D212"/>
    <mergeCell ref="B213:D213"/>
    <mergeCell ref="B214:D214"/>
    <mergeCell ref="B215:D215"/>
    <mergeCell ref="B216:D216"/>
    <mergeCell ref="B207:D207"/>
    <mergeCell ref="B208:D208"/>
    <mergeCell ref="B209:D209"/>
    <mergeCell ref="B210:D210"/>
    <mergeCell ref="B211:D211"/>
    <mergeCell ref="B202:D202"/>
    <mergeCell ref="B203:D203"/>
    <mergeCell ref="B204:D204"/>
    <mergeCell ref="B205:D205"/>
    <mergeCell ref="B206:D206"/>
    <mergeCell ref="B197:D197"/>
    <mergeCell ref="B198:D198"/>
    <mergeCell ref="B199:D199"/>
    <mergeCell ref="B200:D200"/>
    <mergeCell ref="B201:D201"/>
    <mergeCell ref="B192:D192"/>
    <mergeCell ref="B193:D193"/>
    <mergeCell ref="B194:D194"/>
    <mergeCell ref="B195:D195"/>
    <mergeCell ref="B196:D196"/>
    <mergeCell ref="B187:D187"/>
    <mergeCell ref="B188:D188"/>
    <mergeCell ref="B189:D189"/>
    <mergeCell ref="B190:D190"/>
    <mergeCell ref="B191:D191"/>
    <mergeCell ref="B182:D182"/>
    <mergeCell ref="B183:D183"/>
    <mergeCell ref="B184:D184"/>
    <mergeCell ref="B185:D185"/>
    <mergeCell ref="B186:D186"/>
    <mergeCell ref="B177:D177"/>
    <mergeCell ref="B178:D178"/>
    <mergeCell ref="B179:D179"/>
    <mergeCell ref="B180:D180"/>
    <mergeCell ref="B181:D181"/>
    <mergeCell ref="B172:D172"/>
    <mergeCell ref="B173:D173"/>
    <mergeCell ref="B174:D174"/>
    <mergeCell ref="B175:D175"/>
    <mergeCell ref="B176:D176"/>
    <mergeCell ref="B167:D167"/>
    <mergeCell ref="B168:D168"/>
    <mergeCell ref="B169:D169"/>
    <mergeCell ref="B170:D170"/>
    <mergeCell ref="B171:D171"/>
    <mergeCell ref="B162:D162"/>
    <mergeCell ref="B163:D163"/>
    <mergeCell ref="B164:D164"/>
    <mergeCell ref="B165:D165"/>
    <mergeCell ref="B166:D166"/>
    <mergeCell ref="B157:D157"/>
    <mergeCell ref="B158:D158"/>
    <mergeCell ref="B159:D159"/>
    <mergeCell ref="B160:D160"/>
    <mergeCell ref="B161:D161"/>
    <mergeCell ref="B152:D152"/>
    <mergeCell ref="B153:D153"/>
    <mergeCell ref="B154:D154"/>
    <mergeCell ref="B155:D155"/>
    <mergeCell ref="B156:D15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97:D97"/>
    <mergeCell ref="E97:G97"/>
    <mergeCell ref="E77:G77"/>
    <mergeCell ref="E78:G78"/>
    <mergeCell ref="B111:D111"/>
    <mergeCell ref="B102:D102"/>
    <mergeCell ref="B103:D103"/>
    <mergeCell ref="B104:D104"/>
    <mergeCell ref="B105:D105"/>
    <mergeCell ref="B106:D106"/>
    <mergeCell ref="E116:G116"/>
    <mergeCell ref="A100:O100"/>
    <mergeCell ref="A101:O101"/>
    <mergeCell ref="E106:G106"/>
    <mergeCell ref="E107:G107"/>
    <mergeCell ref="E108:G108"/>
    <mergeCell ref="E109:G109"/>
    <mergeCell ref="E110:G110"/>
    <mergeCell ref="E102:G102"/>
    <mergeCell ref="E491:G491"/>
    <mergeCell ref="E492:G492"/>
    <mergeCell ref="E486:G486"/>
    <mergeCell ref="E487:G487"/>
    <mergeCell ref="E488:G488"/>
    <mergeCell ref="E489:G489"/>
    <mergeCell ref="E490:G490"/>
    <mergeCell ref="E481:G481"/>
    <mergeCell ref="E482:G482"/>
    <mergeCell ref="E483:G483"/>
    <mergeCell ref="E484:G484"/>
    <mergeCell ref="E485:G485"/>
    <mergeCell ref="E476:G476"/>
    <mergeCell ref="E477:G477"/>
    <mergeCell ref="E478:G478"/>
    <mergeCell ref="E479:G479"/>
    <mergeCell ref="E480:G480"/>
    <mergeCell ref="E471:G471"/>
    <mergeCell ref="E472:G472"/>
    <mergeCell ref="E473:G473"/>
    <mergeCell ref="E474:G474"/>
    <mergeCell ref="E475:G475"/>
    <mergeCell ref="E466:G466"/>
    <mergeCell ref="E467:G467"/>
    <mergeCell ref="E468:G468"/>
    <mergeCell ref="E469:G469"/>
    <mergeCell ref="E470:G470"/>
    <mergeCell ref="E461:G461"/>
    <mergeCell ref="E462:G462"/>
    <mergeCell ref="E463:G463"/>
    <mergeCell ref="E464:G464"/>
    <mergeCell ref="E465:G465"/>
    <mergeCell ref="E456:G456"/>
    <mergeCell ref="E457:G457"/>
    <mergeCell ref="E458:G458"/>
    <mergeCell ref="E459:G459"/>
    <mergeCell ref="E460:G460"/>
    <mergeCell ref="E451:G451"/>
    <mergeCell ref="E452:G452"/>
    <mergeCell ref="E453:G453"/>
    <mergeCell ref="E454:G454"/>
    <mergeCell ref="E455:G455"/>
    <mergeCell ref="E446:G446"/>
    <mergeCell ref="E447:G447"/>
    <mergeCell ref="E448:G448"/>
    <mergeCell ref="E449:G449"/>
    <mergeCell ref="E450:G450"/>
    <mergeCell ref="E441:G441"/>
    <mergeCell ref="E442:G442"/>
    <mergeCell ref="E443:G443"/>
    <mergeCell ref="E444:G444"/>
    <mergeCell ref="E445:G445"/>
    <mergeCell ref="E436:G436"/>
    <mergeCell ref="E437:G437"/>
    <mergeCell ref="E438:G438"/>
    <mergeCell ref="E439:G439"/>
    <mergeCell ref="E440:G440"/>
    <mergeCell ref="E431:G431"/>
    <mergeCell ref="E432:G432"/>
    <mergeCell ref="E433:G433"/>
    <mergeCell ref="E434:G434"/>
    <mergeCell ref="E435:G435"/>
    <mergeCell ref="E426:G426"/>
    <mergeCell ref="E427:G427"/>
    <mergeCell ref="E428:G428"/>
    <mergeCell ref="E429:G429"/>
    <mergeCell ref="E430:G430"/>
    <mergeCell ref="E421:G421"/>
    <mergeCell ref="E422:G422"/>
    <mergeCell ref="E423:G423"/>
    <mergeCell ref="E424:G424"/>
    <mergeCell ref="E425:G425"/>
    <mergeCell ref="E416:G416"/>
    <mergeCell ref="E417:G417"/>
    <mergeCell ref="E418:G418"/>
    <mergeCell ref="E419:G419"/>
    <mergeCell ref="E420:G420"/>
    <mergeCell ref="E411:G411"/>
    <mergeCell ref="E412:G412"/>
    <mergeCell ref="E413:G413"/>
    <mergeCell ref="E414:G414"/>
    <mergeCell ref="E415:G415"/>
    <mergeCell ref="E406:G406"/>
    <mergeCell ref="E407:G407"/>
    <mergeCell ref="E408:G408"/>
    <mergeCell ref="E409:G409"/>
    <mergeCell ref="E410:G410"/>
    <mergeCell ref="E401:G401"/>
    <mergeCell ref="E402:G402"/>
    <mergeCell ref="E403:G403"/>
    <mergeCell ref="E404:G404"/>
    <mergeCell ref="E405:G405"/>
    <mergeCell ref="E396:G396"/>
    <mergeCell ref="E397:G397"/>
    <mergeCell ref="E398:G398"/>
    <mergeCell ref="E399:G399"/>
    <mergeCell ref="E400:G400"/>
    <mergeCell ref="E391:G391"/>
    <mergeCell ref="E392:G392"/>
    <mergeCell ref="E393:G393"/>
    <mergeCell ref="E394:G394"/>
    <mergeCell ref="E395:G395"/>
    <mergeCell ref="E386:G386"/>
    <mergeCell ref="E387:G387"/>
    <mergeCell ref="E388:G388"/>
    <mergeCell ref="E389:G389"/>
    <mergeCell ref="E390:G390"/>
    <mergeCell ref="E381:G381"/>
    <mergeCell ref="E382:G382"/>
    <mergeCell ref="E383:G383"/>
    <mergeCell ref="E384:G384"/>
    <mergeCell ref="E385:G385"/>
    <mergeCell ref="E376:G376"/>
    <mergeCell ref="E377:G377"/>
    <mergeCell ref="E378:G378"/>
    <mergeCell ref="E379:G379"/>
    <mergeCell ref="E380:G380"/>
    <mergeCell ref="E371:G371"/>
    <mergeCell ref="E372:G372"/>
    <mergeCell ref="E373:G373"/>
    <mergeCell ref="E374:G374"/>
    <mergeCell ref="E375:G375"/>
    <mergeCell ref="E366:G366"/>
    <mergeCell ref="E367:G367"/>
    <mergeCell ref="E368:G368"/>
    <mergeCell ref="E369:G369"/>
    <mergeCell ref="E370:G370"/>
    <mergeCell ref="E361:G361"/>
    <mergeCell ref="E362:G362"/>
    <mergeCell ref="E363:G363"/>
    <mergeCell ref="E364:G364"/>
    <mergeCell ref="E365:G365"/>
    <mergeCell ref="E356:G356"/>
    <mergeCell ref="E357:G357"/>
    <mergeCell ref="E358:G358"/>
    <mergeCell ref="E359:G359"/>
    <mergeCell ref="E360:G360"/>
    <mergeCell ref="E351:G351"/>
    <mergeCell ref="E352:G352"/>
    <mergeCell ref="E353:G353"/>
    <mergeCell ref="E354:G354"/>
    <mergeCell ref="E355:G355"/>
    <mergeCell ref="E346:G346"/>
    <mergeCell ref="E347:G347"/>
    <mergeCell ref="E348:G348"/>
    <mergeCell ref="E349:G349"/>
    <mergeCell ref="E350:G350"/>
    <mergeCell ref="E341:G341"/>
    <mergeCell ref="E342:G342"/>
    <mergeCell ref="E343:G343"/>
    <mergeCell ref="E344:G344"/>
    <mergeCell ref="E345:G345"/>
    <mergeCell ref="E336:G336"/>
    <mergeCell ref="E337:G337"/>
    <mergeCell ref="E338:G338"/>
    <mergeCell ref="E339:G339"/>
    <mergeCell ref="E340:G340"/>
    <mergeCell ref="E331:G331"/>
    <mergeCell ref="E332:G332"/>
    <mergeCell ref="E333:G333"/>
    <mergeCell ref="E334:G334"/>
    <mergeCell ref="E335:G335"/>
    <mergeCell ref="E326:G326"/>
    <mergeCell ref="E327:G327"/>
    <mergeCell ref="E328:G328"/>
    <mergeCell ref="E329:G329"/>
    <mergeCell ref="E330:G330"/>
    <mergeCell ref="E321:G321"/>
    <mergeCell ref="E322:G322"/>
    <mergeCell ref="E323:G323"/>
    <mergeCell ref="E324:G324"/>
    <mergeCell ref="E325:G325"/>
    <mergeCell ref="E316:G316"/>
    <mergeCell ref="E317:G317"/>
    <mergeCell ref="E318:G318"/>
    <mergeCell ref="E319:G319"/>
    <mergeCell ref="E320:G320"/>
    <mergeCell ref="E311:G311"/>
    <mergeCell ref="E312:G312"/>
    <mergeCell ref="E313:G313"/>
    <mergeCell ref="E314:G314"/>
    <mergeCell ref="E315:G315"/>
    <mergeCell ref="E306:G306"/>
    <mergeCell ref="E307:G307"/>
    <mergeCell ref="E308:G308"/>
    <mergeCell ref="E309:G309"/>
    <mergeCell ref="E310:G310"/>
    <mergeCell ref="E301:G301"/>
    <mergeCell ref="E302:G302"/>
    <mergeCell ref="E303:G303"/>
    <mergeCell ref="E304:G304"/>
    <mergeCell ref="E305:G305"/>
    <mergeCell ref="E296:G296"/>
    <mergeCell ref="E297:G297"/>
    <mergeCell ref="E298:G298"/>
    <mergeCell ref="E299:G299"/>
    <mergeCell ref="E300:G300"/>
    <mergeCell ref="E291:G291"/>
    <mergeCell ref="E292:G292"/>
    <mergeCell ref="E293:G293"/>
    <mergeCell ref="E294:G294"/>
    <mergeCell ref="E295:G295"/>
    <mergeCell ref="E286:G286"/>
    <mergeCell ref="E287:G287"/>
    <mergeCell ref="E288:G288"/>
    <mergeCell ref="E289:G289"/>
    <mergeCell ref="E290:G290"/>
    <mergeCell ref="E281:G281"/>
    <mergeCell ref="E282:G282"/>
    <mergeCell ref="E283:G283"/>
    <mergeCell ref="E284:G284"/>
    <mergeCell ref="E285:G285"/>
    <mergeCell ref="E276:G276"/>
    <mergeCell ref="E277:G277"/>
    <mergeCell ref="E278:G278"/>
    <mergeCell ref="E279:G279"/>
    <mergeCell ref="E280:G280"/>
    <mergeCell ref="E271:G271"/>
    <mergeCell ref="E272:G272"/>
    <mergeCell ref="E273:G273"/>
    <mergeCell ref="E274:G274"/>
    <mergeCell ref="E275:G275"/>
    <mergeCell ref="E266:G266"/>
    <mergeCell ref="E267:G267"/>
    <mergeCell ref="E268:G268"/>
    <mergeCell ref="E269:G269"/>
    <mergeCell ref="E270:G270"/>
    <mergeCell ref="E261:G261"/>
    <mergeCell ref="E262:G262"/>
    <mergeCell ref="E263:G263"/>
    <mergeCell ref="E264:G264"/>
    <mergeCell ref="E265:G265"/>
    <mergeCell ref="E256:G256"/>
    <mergeCell ref="E257:G257"/>
    <mergeCell ref="E258:G258"/>
    <mergeCell ref="E259:G259"/>
    <mergeCell ref="E260:G260"/>
    <mergeCell ref="E251:G251"/>
    <mergeCell ref="E252:G252"/>
    <mergeCell ref="E253:G253"/>
    <mergeCell ref="E254:G254"/>
    <mergeCell ref="E255:G255"/>
    <mergeCell ref="E246:G246"/>
    <mergeCell ref="E247:G247"/>
    <mergeCell ref="E248:G248"/>
    <mergeCell ref="E249:G249"/>
    <mergeCell ref="E250:G250"/>
    <mergeCell ref="E241:G241"/>
    <mergeCell ref="E242:G242"/>
    <mergeCell ref="E243:G243"/>
    <mergeCell ref="E244:G244"/>
    <mergeCell ref="E245:G245"/>
    <mergeCell ref="E236:G236"/>
    <mergeCell ref="E237:G237"/>
    <mergeCell ref="E238:G238"/>
    <mergeCell ref="E239:G239"/>
    <mergeCell ref="E240:G240"/>
    <mergeCell ref="E231:G231"/>
    <mergeCell ref="E232:G232"/>
    <mergeCell ref="E233:G233"/>
    <mergeCell ref="E234:G234"/>
    <mergeCell ref="E235:G235"/>
    <mergeCell ref="E226:G226"/>
    <mergeCell ref="E227:G227"/>
    <mergeCell ref="E228:G228"/>
    <mergeCell ref="E229:G229"/>
    <mergeCell ref="E230:G230"/>
    <mergeCell ref="E221:G221"/>
    <mergeCell ref="E222:G222"/>
    <mergeCell ref="E223:G223"/>
    <mergeCell ref="E224:G224"/>
    <mergeCell ref="E225:G225"/>
    <mergeCell ref="E216:G216"/>
    <mergeCell ref="E217:G217"/>
    <mergeCell ref="E218:G218"/>
    <mergeCell ref="E219:G219"/>
    <mergeCell ref="E220:G220"/>
    <mergeCell ref="E211:G211"/>
    <mergeCell ref="E212:G212"/>
    <mergeCell ref="E213:G213"/>
    <mergeCell ref="E214:G214"/>
    <mergeCell ref="E215:G215"/>
    <mergeCell ref="E206:G206"/>
    <mergeCell ref="E207:G207"/>
    <mergeCell ref="E208:G208"/>
    <mergeCell ref="E209:G209"/>
    <mergeCell ref="E210:G210"/>
    <mergeCell ref="E201:G201"/>
    <mergeCell ref="E202:G202"/>
    <mergeCell ref="E203:G203"/>
    <mergeCell ref="E204:G204"/>
    <mergeCell ref="E205:G205"/>
    <mergeCell ref="E196:G196"/>
    <mergeCell ref="E197:G197"/>
    <mergeCell ref="E198:G198"/>
    <mergeCell ref="E199:G199"/>
    <mergeCell ref="E200:G200"/>
    <mergeCell ref="E191:G191"/>
    <mergeCell ref="E192:G192"/>
    <mergeCell ref="E193:G193"/>
    <mergeCell ref="E194:G194"/>
    <mergeCell ref="E195:G195"/>
    <mergeCell ref="E186:G186"/>
    <mergeCell ref="E187:G187"/>
    <mergeCell ref="E188:G188"/>
    <mergeCell ref="E189:G189"/>
    <mergeCell ref="E190:G190"/>
    <mergeCell ref="E181:G181"/>
    <mergeCell ref="E182:G182"/>
    <mergeCell ref="E183:G183"/>
    <mergeCell ref="E184:G184"/>
    <mergeCell ref="E185:G185"/>
    <mergeCell ref="E176:G176"/>
    <mergeCell ref="E177:G177"/>
    <mergeCell ref="E178:G178"/>
    <mergeCell ref="E179:G179"/>
    <mergeCell ref="E180:G180"/>
    <mergeCell ref="E171:G171"/>
    <mergeCell ref="E172:G172"/>
    <mergeCell ref="E173:G173"/>
    <mergeCell ref="E174:G174"/>
    <mergeCell ref="E175:G175"/>
    <mergeCell ref="E166:G166"/>
    <mergeCell ref="E167:G167"/>
    <mergeCell ref="E168:G168"/>
    <mergeCell ref="E169:G169"/>
    <mergeCell ref="E170:G170"/>
    <mergeCell ref="E161:G161"/>
    <mergeCell ref="E162:G162"/>
    <mergeCell ref="E163:G163"/>
    <mergeCell ref="E164:G164"/>
    <mergeCell ref="E165:G165"/>
    <mergeCell ref="E156:G156"/>
    <mergeCell ref="E157:G157"/>
    <mergeCell ref="E158:G158"/>
    <mergeCell ref="E159:G159"/>
    <mergeCell ref="E160:G160"/>
    <mergeCell ref="E151:G151"/>
    <mergeCell ref="E152:G152"/>
    <mergeCell ref="E153:G153"/>
    <mergeCell ref="E154:G154"/>
    <mergeCell ref="E155:G155"/>
    <mergeCell ref="E146:G146"/>
    <mergeCell ref="E147:G147"/>
    <mergeCell ref="E148:G148"/>
    <mergeCell ref="E149:G149"/>
    <mergeCell ref="E150:G150"/>
    <mergeCell ref="E141:G141"/>
    <mergeCell ref="E142:G142"/>
    <mergeCell ref="E143:G143"/>
    <mergeCell ref="E144:G144"/>
    <mergeCell ref="E145:G145"/>
    <mergeCell ref="E136:G136"/>
    <mergeCell ref="E137:G137"/>
    <mergeCell ref="E138:G138"/>
    <mergeCell ref="E139:G139"/>
    <mergeCell ref="E140:G140"/>
    <mergeCell ref="E131:G131"/>
    <mergeCell ref="E132:G132"/>
    <mergeCell ref="E133:G133"/>
    <mergeCell ref="E134:G134"/>
    <mergeCell ref="E135:G135"/>
    <mergeCell ref="E126:G126"/>
    <mergeCell ref="E127:G127"/>
    <mergeCell ref="E128:G128"/>
    <mergeCell ref="E129:G129"/>
    <mergeCell ref="E130:G130"/>
    <mergeCell ref="E121:G121"/>
    <mergeCell ref="E122:G122"/>
    <mergeCell ref="E123:G123"/>
    <mergeCell ref="E124:G124"/>
    <mergeCell ref="E125:G125"/>
    <mergeCell ref="E117:G117"/>
    <mergeCell ref="E118:G118"/>
    <mergeCell ref="E119:G119"/>
    <mergeCell ref="E120:G120"/>
    <mergeCell ref="E111:G111"/>
    <mergeCell ref="E112:G112"/>
    <mergeCell ref="E113:G113"/>
    <mergeCell ref="E114:G114"/>
    <mergeCell ref="E115:G115"/>
    <mergeCell ref="E103:G103"/>
    <mergeCell ref="E104:G104"/>
    <mergeCell ref="E105:G105"/>
    <mergeCell ref="E84:G84"/>
    <mergeCell ref="B78:D78"/>
    <mergeCell ref="B107:D107"/>
    <mergeCell ref="B108:D108"/>
    <mergeCell ref="B109:D109"/>
    <mergeCell ref="B110:D110"/>
    <mergeCell ref="B95:D95"/>
    <mergeCell ref="E2:G2"/>
    <mergeCell ref="E4:G4"/>
    <mergeCell ref="A2:D2"/>
    <mergeCell ref="E24:G24"/>
    <mergeCell ref="E26:G26"/>
    <mergeCell ref="B27:G27"/>
    <mergeCell ref="E17:G17"/>
    <mergeCell ref="E18:G18"/>
    <mergeCell ref="E19:G19"/>
    <mergeCell ref="E21:G21"/>
    <mergeCell ref="B22:G22"/>
    <mergeCell ref="B18:D18"/>
    <mergeCell ref="B8:D8"/>
    <mergeCell ref="B5:D5"/>
    <mergeCell ref="B25:D25"/>
    <mergeCell ref="E25:G25"/>
    <mergeCell ref="B20:D20"/>
    <mergeCell ref="E20:G20"/>
    <mergeCell ref="E7:G7"/>
    <mergeCell ref="E13:G13"/>
    <mergeCell ref="B13:D13"/>
    <mergeCell ref="A17:A22"/>
    <mergeCell ref="Q4:R6"/>
    <mergeCell ref="B85:D85"/>
    <mergeCell ref="E85:G85"/>
    <mergeCell ref="E29:G29"/>
    <mergeCell ref="E33:G33"/>
    <mergeCell ref="B34:G34"/>
    <mergeCell ref="E53:G53"/>
    <mergeCell ref="E54:G54"/>
    <mergeCell ref="B61:D61"/>
    <mergeCell ref="B60:D60"/>
    <mergeCell ref="B43:D43"/>
    <mergeCell ref="E47:G47"/>
    <mergeCell ref="E60:G60"/>
    <mergeCell ref="E61:G61"/>
    <mergeCell ref="B55:G55"/>
    <mergeCell ref="B48:G48"/>
    <mergeCell ref="B10:D10"/>
    <mergeCell ref="B11:D11"/>
    <mergeCell ref="B12:D12"/>
    <mergeCell ref="B53:D53"/>
    <mergeCell ref="E5:G5"/>
    <mergeCell ref="E6:G6"/>
    <mergeCell ref="E8:G8"/>
    <mergeCell ref="E10:G10"/>
    <mergeCell ref="B29:D29"/>
    <mergeCell ref="A10:A15"/>
    <mergeCell ref="A4:A8"/>
    <mergeCell ref="B4:D4"/>
    <mergeCell ref="B6:D6"/>
    <mergeCell ref="B14:D14"/>
    <mergeCell ref="B21:D21"/>
    <mergeCell ref="B19:D19"/>
    <mergeCell ref="B24:D24"/>
    <mergeCell ref="B26:D26"/>
    <mergeCell ref="B7:D7"/>
    <mergeCell ref="B17:D17"/>
    <mergeCell ref="M4:O8"/>
    <mergeCell ref="A91:A96"/>
    <mergeCell ref="A88:A89"/>
    <mergeCell ref="A81:A86"/>
    <mergeCell ref="E75:G75"/>
    <mergeCell ref="B74:D74"/>
    <mergeCell ref="E74:G74"/>
    <mergeCell ref="A74:A79"/>
    <mergeCell ref="B94:D94"/>
    <mergeCell ref="E94:G94"/>
    <mergeCell ref="E95:G95"/>
    <mergeCell ref="B84:D84"/>
    <mergeCell ref="B77:D77"/>
    <mergeCell ref="E11:G11"/>
    <mergeCell ref="A71:A72"/>
    <mergeCell ref="B66:D66"/>
    <mergeCell ref="E66:G66"/>
    <mergeCell ref="B65:D65"/>
    <mergeCell ref="E65:G65"/>
    <mergeCell ref="B64:D64"/>
    <mergeCell ref="E64:G64"/>
    <mergeCell ref="A64:A69"/>
    <mergeCell ref="B59:D59"/>
    <mergeCell ref="E59:G59"/>
    <mergeCell ref="Q8:R9"/>
    <mergeCell ref="B93:D93"/>
    <mergeCell ref="E93:G93"/>
    <mergeCell ref="B92:D92"/>
    <mergeCell ref="E92:G92"/>
    <mergeCell ref="B91:D91"/>
    <mergeCell ref="E91:G91"/>
    <mergeCell ref="B88:D88"/>
    <mergeCell ref="E88:G88"/>
    <mergeCell ref="B83:D83"/>
    <mergeCell ref="E83:G83"/>
    <mergeCell ref="B82:D82"/>
    <mergeCell ref="E82:G82"/>
    <mergeCell ref="B81:D81"/>
    <mergeCell ref="E81:G81"/>
    <mergeCell ref="B76:D76"/>
    <mergeCell ref="E76:G76"/>
    <mergeCell ref="B75:D75"/>
    <mergeCell ref="E12:G12"/>
    <mergeCell ref="E14:G14"/>
    <mergeCell ref="B15:G15"/>
    <mergeCell ref="B62:G62"/>
    <mergeCell ref="E36:G36"/>
    <mergeCell ref="E40:G40"/>
    <mergeCell ref="A57:A62"/>
    <mergeCell ref="B72:G72"/>
    <mergeCell ref="E67:G67"/>
    <mergeCell ref="E68:G68"/>
    <mergeCell ref="B69:G69"/>
    <mergeCell ref="B67:D67"/>
    <mergeCell ref="B68:D68"/>
    <mergeCell ref="B71:D71"/>
    <mergeCell ref="E71:G71"/>
    <mergeCell ref="B58:D58"/>
    <mergeCell ref="E58:G58"/>
    <mergeCell ref="B57:D57"/>
    <mergeCell ref="E57:G57"/>
    <mergeCell ref="A50:A55"/>
    <mergeCell ref="B46:D46"/>
    <mergeCell ref="E46:G46"/>
    <mergeCell ref="B45:D45"/>
    <mergeCell ref="E45:G45"/>
    <mergeCell ref="B44:D44"/>
    <mergeCell ref="E44:G44"/>
    <mergeCell ref="B39:D39"/>
    <mergeCell ref="E39:G39"/>
    <mergeCell ref="E43:G43"/>
    <mergeCell ref="B41:G41"/>
    <mergeCell ref="B47:D47"/>
    <mergeCell ref="B51:D51"/>
    <mergeCell ref="E51:G51"/>
    <mergeCell ref="B54:D54"/>
    <mergeCell ref="B40:D40"/>
    <mergeCell ref="B50:D50"/>
    <mergeCell ref="E50:G50"/>
    <mergeCell ref="B52:D52"/>
    <mergeCell ref="E52:G52"/>
    <mergeCell ref="B38:D38"/>
    <mergeCell ref="E38:G38"/>
    <mergeCell ref="B37:D37"/>
    <mergeCell ref="E37:G37"/>
    <mergeCell ref="B32:D32"/>
    <mergeCell ref="E32:G32"/>
    <mergeCell ref="B31:D31"/>
    <mergeCell ref="E31:G31"/>
    <mergeCell ref="B30:D30"/>
    <mergeCell ref="E30:G30"/>
    <mergeCell ref="B36:D36"/>
    <mergeCell ref="B33:D33"/>
  </mergeCells>
  <conditionalFormatting sqref="A13:B13 H13:R13 E13 A10:R12 A4:M4 A5:L8 P4:R7 P8:Q8 A9:P9 B92:R96 A90:R91 A87:R88 B82:R86 A80:R81 B75:R79 A73:R74 B89:R89 B72:R72 A2:R3 A70:R71 B65:R69 A63:R64 B58:R62 A56:R57 B51:R55 A14:R50">
    <cfRule type="beginsWith" dxfId="18" priority="2" operator="beginsWith" text="Select">
      <formula>LEFT(A2,LEN("Select"))="Select"</formula>
    </cfRule>
  </conditionalFormatting>
  <conditionalFormatting sqref="B4:D8">
    <cfRule type="beginsWith" dxfId="17" priority="3" operator="beginsWith" text="Employee Position">
      <formula>LEFT(B4,LEN("Employee Position"))="Employee Position"</formula>
    </cfRule>
  </conditionalFormatting>
  <conditionalFormatting sqref="A1 P1:R1">
    <cfRule type="beginsWith" dxfId="16" priority="1" operator="beginsWith" text="Select">
      <formula>LEFT(A1,LEN("Select"))="Select"</formula>
    </cfRule>
  </conditionalFormatting>
  <dataValidations count="2">
    <dataValidation allowBlank="1" showInputMessage="1" showErrorMessage="1" sqref="N3:O3 M3:M4 E24:G26 H3:L22 M9:O22 E17:E21 B10:B15 E91:G95 E29:G33 E36:G40 E43:G47 E50:G54 E57:G61 E64:G68 E71:G71 E74:G78 E81:G85 E88:G88 E10:E14 B4:B8 B17:B22 A3:A97" xr:uid="{845CD1D0-BC3F-44D3-8CCC-92255F5BB525}"/>
    <dataValidation type="list" allowBlank="1" showInputMessage="1" showErrorMessage="1" sqref="E4:G8" xr:uid="{F107949B-90F7-4C4C-B541-DC60AFC5CA08}">
      <formula1>"Select from Menu,Full Benefits,Adjunct,Direct Wage,Trainer"</formula1>
    </dataValidation>
  </dataValidations>
  <printOptions horizontalCentered="1"/>
  <pageMargins left="0.25" right="0.25" top="0.75" bottom="0.75" header="0.3" footer="0.3"/>
  <pageSetup scale="5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errorStyle="warning" allowBlank="1" xr:uid="{CCA1F3D0-745D-4CAD-A3CA-6A48279C3846}">
          <x14:formula1>
            <xm:f>Appendices!$F$3:$F$43</xm:f>
          </x14:formula1>
          <xm:sqref>B24:B26</xm:sqref>
        </x14:dataValidation>
        <x14:dataValidation type="list" allowBlank="1" showInputMessage="1" showErrorMessage="1" xr:uid="{8DD97B6E-B2FF-46E0-916A-7EE269F6538A}">
          <x14:formula1>
            <xm:f>_xlfn.ANCHORARRAY(Appendices!$E$3)</xm:f>
          </x14:formula1>
          <xm:sqref>H23:O23 H90:O90 H87:O87 H80:O80 H73:O73 H63:O63 H56:O56 H49:O49 H70:O70 H28:O28 H35:O35 H42:O42</xm:sqref>
        </x14:dataValidation>
        <x14:dataValidation type="list" errorStyle="warning" allowBlank="1" xr:uid="{289EB7E5-DC82-474F-92F6-18118BF314CE}">
          <x14:formula1>
            <xm:f>Appendices!$G$3:$G$43</xm:f>
          </x14:formula1>
          <xm:sqref>B29:B33</xm:sqref>
        </x14:dataValidation>
        <x14:dataValidation type="list" errorStyle="warning" allowBlank="1" xr:uid="{461D765C-528B-4502-A9B9-B9B7B02F3E94}">
          <x14:formula1>
            <xm:f>Appendices!$H$3:$H$43</xm:f>
          </x14:formula1>
          <xm:sqref>B36:B40</xm:sqref>
        </x14:dataValidation>
        <x14:dataValidation type="list" allowBlank="1" xr:uid="{4C81E682-DE84-42FB-ABC8-A37A38B9BF4C}">
          <x14:formula1>
            <xm:f>Appendices!$I$3:$I$43</xm:f>
          </x14:formula1>
          <xm:sqref>B43:B47</xm:sqref>
        </x14:dataValidation>
        <x14:dataValidation type="list" allowBlank="1" xr:uid="{62321B2A-D8DA-440B-B022-E0A910B5F3A8}">
          <x14:formula1>
            <xm:f>Appendices!$J$3:$J$43</xm:f>
          </x14:formula1>
          <xm:sqref>B50:B54</xm:sqref>
        </x14:dataValidation>
        <x14:dataValidation type="list" allowBlank="1" xr:uid="{41B564EA-0077-442D-BB28-8EEEB939AF75}">
          <x14:formula1>
            <xm:f>Appendices!$K$3:$K$43</xm:f>
          </x14:formula1>
          <xm:sqref>B57:B61</xm:sqref>
        </x14:dataValidation>
        <x14:dataValidation type="list" allowBlank="1" xr:uid="{59E4E8E5-B0E7-468A-9A36-9EF167B36B9B}">
          <x14:formula1>
            <xm:f>Appendices!$L$3:$L$43</xm:f>
          </x14:formula1>
          <xm:sqref>B64:B68</xm:sqref>
        </x14:dataValidation>
        <x14:dataValidation type="list" allowBlank="1" xr:uid="{66E06E3D-66BB-49D0-8424-7D9505176476}">
          <x14:formula1>
            <xm:f>Appendices!$M$3:$M$43</xm:f>
          </x14:formula1>
          <xm:sqref>B71</xm:sqref>
        </x14:dataValidation>
        <x14:dataValidation type="list" allowBlank="1" xr:uid="{F48660A6-66CA-4762-86DD-DA8C081076F7}">
          <x14:formula1>
            <xm:f>Appendices!$N$3:$N$43</xm:f>
          </x14:formula1>
          <xm:sqref>B74:B78</xm:sqref>
        </x14:dataValidation>
        <x14:dataValidation type="list" allowBlank="1" xr:uid="{BB1F72EE-FDD2-429A-AF19-F7635AB1BBC5}">
          <x14:formula1>
            <xm:f>Appendices!$O$3:$O$43</xm:f>
          </x14:formula1>
          <xm:sqref>B81:B85</xm:sqref>
        </x14:dataValidation>
        <x14:dataValidation type="list" allowBlank="1" xr:uid="{D2A854DD-9AEF-44BF-9DB2-2260E630BD05}">
          <x14:formula1>
            <xm:f>Appendices!$P$3:$P$43</xm:f>
          </x14:formula1>
          <xm:sqref>B88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CA6EF-6110-478F-8647-343FC563915E}">
  <sheetPr>
    <tabColor rgb="FFFFC629"/>
    <pageSetUpPr fitToPage="1"/>
  </sheetPr>
  <dimension ref="A1:T500"/>
  <sheetViews>
    <sheetView zoomScaleNormal="100" workbookViewId="0">
      <pane ySplit="2" topLeftCell="A3" activePane="bottomLeft" state="frozen"/>
      <selection pane="bottomLeft" activeCell="B3" sqref="B3"/>
      <selection activeCell="A3" sqref="A3"/>
    </sheetView>
  </sheetViews>
  <sheetFormatPr defaultColWidth="12.7109375" defaultRowHeight="20.25" customHeight="1"/>
  <cols>
    <col min="1" max="1" width="60.7109375" style="2" customWidth="1"/>
    <col min="2" max="2" width="70.140625" style="12" customWidth="1"/>
    <col min="3" max="3" width="16.7109375" style="99" customWidth="1"/>
    <col min="4" max="4" width="15.7109375" style="82" customWidth="1"/>
    <col min="5" max="5" width="24" style="12" bestFit="1" customWidth="1"/>
    <col min="6" max="6" width="20.7109375" style="12" bestFit="1" customWidth="1"/>
    <col min="7" max="7" width="12.7109375" style="2" bestFit="1" customWidth="1"/>
    <col min="8" max="8" width="73.5703125" style="91" customWidth="1"/>
    <col min="9" max="11" width="20.7109375" style="92" customWidth="1"/>
    <col min="12" max="12" width="4.85546875" style="2" customWidth="1"/>
    <col min="13" max="16" width="12.7109375" style="2" customWidth="1"/>
    <col min="17" max="17" width="29" style="92" customWidth="1"/>
    <col min="18" max="18" width="23.85546875" style="99" customWidth="1"/>
    <col min="19" max="19" width="4.5703125" style="2" customWidth="1"/>
    <col min="20" max="16384" width="12.7109375" style="2"/>
  </cols>
  <sheetData>
    <row r="1" spans="1:20" ht="20.25" customHeight="1">
      <c r="A1" s="187" t="str">
        <f>Budget!A1</f>
        <v>GRANT NAME</v>
      </c>
      <c r="B1" s="188"/>
      <c r="C1" s="95"/>
      <c r="D1" s="87"/>
      <c r="E1" s="85"/>
      <c r="F1" s="85"/>
    </row>
    <row r="2" spans="1:20" ht="15" customHeight="1">
      <c r="A2" s="86" t="s">
        <v>26</v>
      </c>
      <c r="B2" s="78" t="s">
        <v>27</v>
      </c>
      <c r="C2" s="96" t="s">
        <v>28</v>
      </c>
      <c r="D2" s="88" t="s">
        <v>29</v>
      </c>
      <c r="E2" s="83" t="s">
        <v>30</v>
      </c>
      <c r="F2" s="83" t="s">
        <v>31</v>
      </c>
      <c r="H2" s="100" t="s">
        <v>27</v>
      </c>
      <c r="I2" s="100" t="s">
        <v>32</v>
      </c>
      <c r="J2" s="100" t="s">
        <v>33</v>
      </c>
      <c r="K2" s="100" t="s">
        <v>34</v>
      </c>
      <c r="S2"/>
    </row>
    <row r="3" spans="1:20" ht="20.25" customHeight="1">
      <c r="A3" s="79"/>
      <c r="B3" s="77"/>
      <c r="C3" s="97"/>
      <c r="D3" s="89"/>
      <c r="E3" s="77"/>
      <c r="F3" s="77"/>
      <c r="H3" s="94">
        <f>Appendices!S3</f>
        <v>0</v>
      </c>
      <c r="I3" s="102">
        <f>Appendices!T3</f>
        <v>0</v>
      </c>
      <c r="J3" s="103" t="str">
        <f>_xlfn.XLOOKUP(H3,Budget!B:B,Budget!O:O,"0")</f>
        <v>0</v>
      </c>
      <c r="K3" s="101">
        <f>SUM(J3-I3)</f>
        <v>0</v>
      </c>
      <c r="M3" s="189" t="s">
        <v>35</v>
      </c>
      <c r="N3" s="189"/>
      <c r="S3"/>
    </row>
    <row r="4" spans="1:20" ht="20.25" customHeight="1">
      <c r="A4" s="79"/>
      <c r="B4" s="77"/>
      <c r="C4" s="97"/>
      <c r="D4" s="89"/>
      <c r="E4" s="77"/>
      <c r="F4" s="77"/>
      <c r="H4" s="94">
        <f>Appendices!S4</f>
        <v>0</v>
      </c>
      <c r="I4" s="102">
        <f>Appendices!T4</f>
        <v>0</v>
      </c>
      <c r="J4" s="103" t="str">
        <f>_xlfn.XLOOKUP(H4,Budget!B:B,Budget!O:O,"0")</f>
        <v>0</v>
      </c>
      <c r="K4" s="101">
        <f>J4-I4</f>
        <v>0</v>
      </c>
      <c r="M4" s="190"/>
      <c r="N4" s="190"/>
      <c r="S4"/>
    </row>
    <row r="5" spans="1:20" ht="20.25" customHeight="1">
      <c r="A5" s="79"/>
      <c r="B5" s="77"/>
      <c r="C5" s="97"/>
      <c r="D5" s="89"/>
      <c r="E5" s="77"/>
      <c r="F5" s="77"/>
      <c r="H5" s="94">
        <f>Appendices!S5</f>
        <v>0</v>
      </c>
      <c r="I5" s="102">
        <f>Appendices!T5</f>
        <v>0</v>
      </c>
      <c r="J5" s="103" t="str">
        <f>_xlfn.XLOOKUP(H5,Budget!B:B,Budget!O:O,"0")</f>
        <v>0</v>
      </c>
      <c r="K5" s="101">
        <f t="shared" ref="K4:K67" si="0">J5-I5</f>
        <v>0</v>
      </c>
      <c r="M5" s="190"/>
      <c r="N5" s="190"/>
      <c r="S5"/>
    </row>
    <row r="6" spans="1:20" ht="20.25" customHeight="1">
      <c r="A6" s="79"/>
      <c r="B6" s="77"/>
      <c r="C6" s="97"/>
      <c r="D6" s="89"/>
      <c r="E6" s="77"/>
      <c r="F6" s="77"/>
      <c r="H6" s="94">
        <f>Appendices!S6</f>
        <v>0</v>
      </c>
      <c r="I6" s="102">
        <f>Appendices!T6</f>
        <v>0</v>
      </c>
      <c r="J6" s="103" t="str">
        <f>_xlfn.XLOOKUP(H6,Budget!B:B,Budget!O:O,"0")</f>
        <v>0</v>
      </c>
      <c r="K6" s="101">
        <f t="shared" si="0"/>
        <v>0</v>
      </c>
      <c r="M6" s="190"/>
      <c r="N6" s="190"/>
      <c r="S6"/>
    </row>
    <row r="7" spans="1:20" ht="20.25" customHeight="1">
      <c r="A7" s="79"/>
      <c r="B7" s="77"/>
      <c r="C7" s="97"/>
      <c r="D7" s="89"/>
      <c r="E7" s="77"/>
      <c r="F7" s="77"/>
      <c r="H7" s="94">
        <f>Appendices!S7</f>
        <v>0</v>
      </c>
      <c r="I7" s="102">
        <f>Appendices!T7</f>
        <v>0</v>
      </c>
      <c r="J7" s="103" t="str">
        <f>_xlfn.XLOOKUP(H7,Budget!B:B,Budget!O:O,"0")</f>
        <v>0</v>
      </c>
      <c r="K7" s="101">
        <f t="shared" si="0"/>
        <v>0</v>
      </c>
      <c r="S7"/>
      <c r="T7"/>
    </row>
    <row r="8" spans="1:20" ht="20.25" customHeight="1">
      <c r="A8" s="79"/>
      <c r="B8" s="77"/>
      <c r="C8" s="97"/>
      <c r="D8" s="89"/>
      <c r="E8" s="77"/>
      <c r="F8" s="77"/>
      <c r="H8" s="94">
        <f>Appendices!S8</f>
        <v>0</v>
      </c>
      <c r="I8" s="102">
        <f>Appendices!T8</f>
        <v>0</v>
      </c>
      <c r="J8" s="103" t="str">
        <f>_xlfn.XLOOKUP(H8,Budget!B:B,Budget!O:O,"0")</f>
        <v>0</v>
      </c>
      <c r="K8" s="101">
        <f t="shared" si="0"/>
        <v>0</v>
      </c>
      <c r="S8"/>
      <c r="T8"/>
    </row>
    <row r="9" spans="1:20" ht="20.25" customHeight="1">
      <c r="A9" s="79"/>
      <c r="B9" s="77"/>
      <c r="C9" s="97"/>
      <c r="D9" s="89"/>
      <c r="E9" s="77"/>
      <c r="F9" s="77"/>
      <c r="H9" s="94">
        <f>Appendices!S9</f>
        <v>0</v>
      </c>
      <c r="I9" s="102">
        <f>Appendices!T9</f>
        <v>0</v>
      </c>
      <c r="J9" s="103" t="str">
        <f>_xlfn.XLOOKUP(H9,Budget!B:B,Budget!O:O,"0")</f>
        <v>0</v>
      </c>
      <c r="K9" s="101">
        <f t="shared" si="0"/>
        <v>0</v>
      </c>
      <c r="S9"/>
      <c r="T9"/>
    </row>
    <row r="10" spans="1:20" ht="20.25" customHeight="1">
      <c r="A10" s="79"/>
      <c r="B10" s="77"/>
      <c r="C10" s="97"/>
      <c r="D10" s="89"/>
      <c r="E10" s="77"/>
      <c r="F10" s="77"/>
      <c r="H10" s="94">
        <f>Appendices!S10</f>
        <v>0</v>
      </c>
      <c r="I10" s="102">
        <f>Appendices!T10</f>
        <v>0</v>
      </c>
      <c r="J10" s="103" t="str">
        <f>_xlfn.XLOOKUP(H10,Budget!B:B,Budget!O:O,"0")</f>
        <v>0</v>
      </c>
      <c r="K10" s="101">
        <f t="shared" si="0"/>
        <v>0</v>
      </c>
      <c r="S10"/>
      <c r="T10"/>
    </row>
    <row r="11" spans="1:20" ht="20.25" customHeight="1">
      <c r="A11" s="79"/>
      <c r="B11" s="77"/>
      <c r="C11" s="97"/>
      <c r="D11" s="89"/>
      <c r="E11" s="77"/>
      <c r="F11" s="77"/>
      <c r="H11" s="94">
        <f>Appendices!S11</f>
        <v>0</v>
      </c>
      <c r="I11" s="102">
        <f>Appendices!T11</f>
        <v>0</v>
      </c>
      <c r="J11" s="103" t="str">
        <f>_xlfn.XLOOKUP(H11,Budget!B:B,Budget!O:O,"0")</f>
        <v>0</v>
      </c>
      <c r="K11" s="101">
        <f t="shared" si="0"/>
        <v>0</v>
      </c>
      <c r="S11"/>
      <c r="T11"/>
    </row>
    <row r="12" spans="1:20" ht="20.25" customHeight="1">
      <c r="A12" s="79"/>
      <c r="B12" s="77"/>
      <c r="C12" s="97"/>
      <c r="D12" s="89"/>
      <c r="E12" s="77"/>
      <c r="F12" s="77"/>
      <c r="H12" s="94">
        <f>Appendices!S12</f>
        <v>0</v>
      </c>
      <c r="I12" s="102">
        <f>Appendices!T12</f>
        <v>0</v>
      </c>
      <c r="J12" s="103" t="str">
        <f>_xlfn.XLOOKUP(H12,Budget!B:B,Budget!O:O,"0")</f>
        <v>0</v>
      </c>
      <c r="K12" s="101">
        <f t="shared" si="0"/>
        <v>0</v>
      </c>
      <c r="S12"/>
      <c r="T12"/>
    </row>
    <row r="13" spans="1:20" ht="20.25" customHeight="1">
      <c r="A13" s="79"/>
      <c r="B13" s="77"/>
      <c r="C13" s="97"/>
      <c r="D13" s="89"/>
      <c r="E13" s="77"/>
      <c r="F13" s="77"/>
      <c r="H13" s="94">
        <f>Appendices!S13</f>
        <v>0</v>
      </c>
      <c r="I13" s="102">
        <f>Appendices!T13</f>
        <v>0</v>
      </c>
      <c r="J13" s="103" t="str">
        <f>_xlfn.XLOOKUP(H13,Budget!B:B,Budget!O:O,"0")</f>
        <v>0</v>
      </c>
      <c r="K13" s="101">
        <f t="shared" si="0"/>
        <v>0</v>
      </c>
      <c r="S13"/>
      <c r="T13"/>
    </row>
    <row r="14" spans="1:20" ht="20.25" customHeight="1">
      <c r="A14" s="79"/>
      <c r="B14" s="77"/>
      <c r="C14" s="97"/>
      <c r="D14" s="89"/>
      <c r="E14" s="77"/>
      <c r="F14" s="77"/>
      <c r="H14" s="94">
        <f>Appendices!S14</f>
        <v>0</v>
      </c>
      <c r="I14" s="102">
        <f>Appendices!T14</f>
        <v>0</v>
      </c>
      <c r="J14" s="103" t="str">
        <f>_xlfn.XLOOKUP(H14,Budget!B:B,Budget!O:O,"0")</f>
        <v>0</v>
      </c>
      <c r="K14" s="101">
        <f t="shared" si="0"/>
        <v>0</v>
      </c>
      <c r="S14"/>
      <c r="T14"/>
    </row>
    <row r="15" spans="1:20" ht="20.25" customHeight="1">
      <c r="A15" s="79"/>
      <c r="B15" s="77"/>
      <c r="C15" s="97"/>
      <c r="D15" s="89"/>
      <c r="E15" s="77"/>
      <c r="F15" s="77"/>
      <c r="H15" s="94">
        <f>Appendices!S15</f>
        <v>0</v>
      </c>
      <c r="I15" s="102">
        <f>Appendices!T15</f>
        <v>0</v>
      </c>
      <c r="J15" s="103" t="str">
        <f>_xlfn.XLOOKUP(H15,Budget!B:B,Budget!O:O,"0")</f>
        <v>0</v>
      </c>
      <c r="K15" s="101">
        <f t="shared" si="0"/>
        <v>0</v>
      </c>
      <c r="S15"/>
      <c r="T15"/>
    </row>
    <row r="16" spans="1:20" ht="20.25" customHeight="1">
      <c r="A16" s="79"/>
      <c r="B16" s="77"/>
      <c r="C16" s="97"/>
      <c r="D16" s="89"/>
      <c r="E16" s="77"/>
      <c r="F16" s="77"/>
      <c r="H16" s="94">
        <f>Appendices!S16</f>
        <v>0</v>
      </c>
      <c r="I16" s="102">
        <f>Appendices!T16</f>
        <v>0</v>
      </c>
      <c r="J16" s="103" t="str">
        <f>_xlfn.XLOOKUP(H16,Budget!B:B,Budget!O:O,"0")</f>
        <v>0</v>
      </c>
      <c r="K16" s="101">
        <f t="shared" si="0"/>
        <v>0</v>
      </c>
      <c r="S16"/>
      <c r="T16"/>
    </row>
    <row r="17" spans="1:20" ht="20.25" customHeight="1">
      <c r="A17" s="79"/>
      <c r="B17" s="77"/>
      <c r="C17" s="97"/>
      <c r="D17" s="89"/>
      <c r="E17" s="77"/>
      <c r="F17" s="77"/>
      <c r="H17" s="94">
        <f>Appendices!S17</f>
        <v>0</v>
      </c>
      <c r="I17" s="102">
        <f>Appendices!T17</f>
        <v>0</v>
      </c>
      <c r="J17" s="103" t="str">
        <f>_xlfn.XLOOKUP(H17,Budget!B:B,Budget!O:O,"0")</f>
        <v>0</v>
      </c>
      <c r="K17" s="101">
        <f t="shared" si="0"/>
        <v>0</v>
      </c>
      <c r="S17"/>
      <c r="T17"/>
    </row>
    <row r="18" spans="1:20" ht="20.25" customHeight="1">
      <c r="A18" s="79"/>
      <c r="B18" s="77"/>
      <c r="C18" s="97"/>
      <c r="D18" s="89"/>
      <c r="E18" s="77"/>
      <c r="F18" s="77"/>
      <c r="H18" s="94">
        <f>Appendices!S18</f>
        <v>0</v>
      </c>
      <c r="I18" s="102">
        <f>Appendices!T18</f>
        <v>0</v>
      </c>
      <c r="J18" s="103" t="str">
        <f>_xlfn.XLOOKUP(H18,Budget!B:B,Budget!O:O,"0")</f>
        <v>0</v>
      </c>
      <c r="K18" s="101">
        <f t="shared" si="0"/>
        <v>0</v>
      </c>
      <c r="S18"/>
      <c r="T18"/>
    </row>
    <row r="19" spans="1:20" ht="20.25" customHeight="1">
      <c r="A19" s="79"/>
      <c r="B19" s="77"/>
      <c r="C19" s="97"/>
      <c r="D19" s="89"/>
      <c r="E19" s="77"/>
      <c r="F19" s="77"/>
      <c r="H19" s="94">
        <f>Appendices!S19</f>
        <v>0</v>
      </c>
      <c r="I19" s="102">
        <f>Appendices!T19</f>
        <v>0</v>
      </c>
      <c r="J19" s="103" t="str">
        <f>_xlfn.XLOOKUP(H19,Budget!B:B,Budget!O:O,"0")</f>
        <v>0</v>
      </c>
      <c r="K19" s="101">
        <f t="shared" si="0"/>
        <v>0</v>
      </c>
      <c r="S19"/>
      <c r="T19"/>
    </row>
    <row r="20" spans="1:20" ht="20.25" customHeight="1">
      <c r="A20" s="79"/>
      <c r="B20" s="77"/>
      <c r="C20" s="97"/>
      <c r="D20" s="89"/>
      <c r="E20" s="77"/>
      <c r="F20" s="77"/>
      <c r="H20" s="94">
        <f>Appendices!S20</f>
        <v>0</v>
      </c>
      <c r="I20" s="102">
        <f>Appendices!T20</f>
        <v>0</v>
      </c>
      <c r="J20" s="103" t="str">
        <f>_xlfn.XLOOKUP(H20,Budget!B:B,Budget!O:O,"0")</f>
        <v>0</v>
      </c>
      <c r="K20" s="101">
        <f t="shared" si="0"/>
        <v>0</v>
      </c>
      <c r="S20"/>
      <c r="T20"/>
    </row>
    <row r="21" spans="1:20" ht="20.25" customHeight="1">
      <c r="A21" s="79"/>
      <c r="B21" s="77"/>
      <c r="C21" s="97"/>
      <c r="D21" s="89"/>
      <c r="E21" s="77"/>
      <c r="F21" s="77"/>
      <c r="H21" s="94">
        <f>Appendices!S21</f>
        <v>0</v>
      </c>
      <c r="I21" s="102">
        <f>Appendices!T21</f>
        <v>0</v>
      </c>
      <c r="J21" s="103" t="str">
        <f>_xlfn.XLOOKUP(H21,Budget!B:B,Budget!O:O,"0")</f>
        <v>0</v>
      </c>
      <c r="K21" s="101">
        <f t="shared" si="0"/>
        <v>0</v>
      </c>
    </row>
    <row r="22" spans="1:20" ht="20.25" customHeight="1">
      <c r="A22" s="79"/>
      <c r="B22" s="77"/>
      <c r="C22" s="97"/>
      <c r="D22" s="89"/>
      <c r="E22" s="77"/>
      <c r="F22" s="77"/>
      <c r="H22" s="94">
        <f>Appendices!S22</f>
        <v>0</v>
      </c>
      <c r="I22" s="102">
        <f>Appendices!T22</f>
        <v>0</v>
      </c>
      <c r="J22" s="103" t="str">
        <f>_xlfn.XLOOKUP(H22,Budget!B:B,Budget!O:O,"0")</f>
        <v>0</v>
      </c>
      <c r="K22" s="101">
        <f t="shared" si="0"/>
        <v>0</v>
      </c>
    </row>
    <row r="23" spans="1:20" ht="20.25" customHeight="1">
      <c r="A23" s="79"/>
      <c r="B23" s="77"/>
      <c r="C23" s="97"/>
      <c r="D23" s="89"/>
      <c r="E23" s="77"/>
      <c r="F23" s="77"/>
      <c r="H23" s="94">
        <f>Appendices!S23</f>
        <v>0</v>
      </c>
      <c r="I23" s="102">
        <f>Appendices!T23</f>
        <v>0</v>
      </c>
      <c r="J23" s="103" t="str">
        <f>_xlfn.XLOOKUP(H23,Budget!B:B,Budget!O:O,"0")</f>
        <v>0</v>
      </c>
      <c r="K23" s="101">
        <f t="shared" si="0"/>
        <v>0</v>
      </c>
    </row>
    <row r="24" spans="1:20" ht="20.25" customHeight="1">
      <c r="A24" s="79"/>
      <c r="B24" s="77"/>
      <c r="C24" s="97"/>
      <c r="D24" s="89"/>
      <c r="E24" s="77"/>
      <c r="F24" s="77"/>
      <c r="H24" s="94">
        <f>Appendices!S24</f>
        <v>0</v>
      </c>
      <c r="I24" s="102">
        <f>Appendices!T24</f>
        <v>0</v>
      </c>
      <c r="J24" s="103" t="str">
        <f>_xlfn.XLOOKUP(H24,Budget!B:B,Budget!O:O,"0")</f>
        <v>0</v>
      </c>
      <c r="K24" s="101">
        <f t="shared" si="0"/>
        <v>0</v>
      </c>
    </row>
    <row r="25" spans="1:20" ht="20.25" customHeight="1">
      <c r="A25" s="79"/>
      <c r="B25" s="77"/>
      <c r="C25" s="97"/>
      <c r="D25" s="89"/>
      <c r="E25" s="77"/>
      <c r="F25" s="77"/>
      <c r="H25" s="94">
        <f>Appendices!S25</f>
        <v>0</v>
      </c>
      <c r="I25" s="102">
        <f>Appendices!T25</f>
        <v>0</v>
      </c>
      <c r="J25" s="103" t="str">
        <f>_xlfn.XLOOKUP(H25,Budget!B:B,Budget!O:O,"0")</f>
        <v>0</v>
      </c>
      <c r="K25" s="101">
        <f t="shared" si="0"/>
        <v>0</v>
      </c>
    </row>
    <row r="26" spans="1:20" ht="20.25" customHeight="1">
      <c r="A26" s="79"/>
      <c r="B26" s="77"/>
      <c r="C26" s="97"/>
      <c r="D26" s="89"/>
      <c r="E26" s="77"/>
      <c r="F26" s="77"/>
      <c r="H26" s="94">
        <f>Appendices!S26</f>
        <v>0</v>
      </c>
      <c r="I26" s="102">
        <f>Appendices!T26</f>
        <v>0</v>
      </c>
      <c r="J26" s="103" t="str">
        <f>_xlfn.XLOOKUP(H26,Budget!B:B,Budget!O:O,"0")</f>
        <v>0</v>
      </c>
      <c r="K26" s="101">
        <f t="shared" si="0"/>
        <v>0</v>
      </c>
    </row>
    <row r="27" spans="1:20" ht="20.25" customHeight="1">
      <c r="A27" s="79"/>
      <c r="B27" s="77"/>
      <c r="C27" s="97"/>
      <c r="D27" s="89"/>
      <c r="E27" s="77"/>
      <c r="F27" s="77"/>
      <c r="H27" s="94">
        <f>Appendices!S27</f>
        <v>0</v>
      </c>
      <c r="I27" s="102">
        <f>Appendices!T27</f>
        <v>0</v>
      </c>
      <c r="J27" s="103" t="str">
        <f>_xlfn.XLOOKUP(H27,Budget!B:B,Budget!O:O,"0")</f>
        <v>0</v>
      </c>
      <c r="K27" s="101">
        <f t="shared" si="0"/>
        <v>0</v>
      </c>
    </row>
    <row r="28" spans="1:20" ht="20.25" customHeight="1">
      <c r="A28" s="79"/>
      <c r="B28" s="77"/>
      <c r="C28" s="97"/>
      <c r="D28" s="89"/>
      <c r="E28" s="77"/>
      <c r="F28" s="77"/>
      <c r="H28" s="94">
        <f>Appendices!S28</f>
        <v>0</v>
      </c>
      <c r="I28" s="102">
        <f>Appendices!T28</f>
        <v>0</v>
      </c>
      <c r="J28" s="103" t="str">
        <f>_xlfn.XLOOKUP(H28,Budget!B:B,Budget!O:O,"0")</f>
        <v>0</v>
      </c>
      <c r="K28" s="101">
        <f t="shared" si="0"/>
        <v>0</v>
      </c>
    </row>
    <row r="29" spans="1:20" ht="20.25" customHeight="1">
      <c r="A29" s="79"/>
      <c r="B29" s="77"/>
      <c r="C29" s="97"/>
      <c r="D29" s="89"/>
      <c r="E29" s="77"/>
      <c r="F29" s="77"/>
      <c r="H29" s="94">
        <f>Appendices!S29</f>
        <v>0</v>
      </c>
      <c r="I29" s="102">
        <f>Appendices!T29</f>
        <v>0</v>
      </c>
      <c r="J29" s="103" t="str">
        <f>_xlfn.XLOOKUP(H29,Budget!B:B,Budget!O:O,"0")</f>
        <v>0</v>
      </c>
      <c r="K29" s="101">
        <f t="shared" si="0"/>
        <v>0</v>
      </c>
    </row>
    <row r="30" spans="1:20" ht="20.25" customHeight="1">
      <c r="A30" s="79"/>
      <c r="B30" s="77"/>
      <c r="C30" s="97"/>
      <c r="D30" s="89"/>
      <c r="E30" s="77"/>
      <c r="F30" s="77"/>
      <c r="H30" s="94">
        <f>Appendices!S30</f>
        <v>0</v>
      </c>
      <c r="I30" s="102">
        <f>Appendices!T30</f>
        <v>0</v>
      </c>
      <c r="J30" s="103" t="str">
        <f>_xlfn.XLOOKUP(H30,Budget!B:B,Budget!O:O,"0")</f>
        <v>0</v>
      </c>
      <c r="K30" s="101">
        <f t="shared" si="0"/>
        <v>0</v>
      </c>
    </row>
    <row r="31" spans="1:20" ht="20.25" customHeight="1">
      <c r="A31" s="79"/>
      <c r="B31" s="77"/>
      <c r="C31" s="97"/>
      <c r="D31" s="89"/>
      <c r="E31" s="77"/>
      <c r="F31" s="77"/>
      <c r="H31" s="94">
        <f>Appendices!S31</f>
        <v>0</v>
      </c>
      <c r="I31" s="102">
        <f>Appendices!T31</f>
        <v>0</v>
      </c>
      <c r="J31" s="103" t="str">
        <f>_xlfn.XLOOKUP(H31,Budget!B:B,Budget!O:O,"0")</f>
        <v>0</v>
      </c>
      <c r="K31" s="101">
        <f t="shared" si="0"/>
        <v>0</v>
      </c>
    </row>
    <row r="32" spans="1:20" ht="20.25" customHeight="1">
      <c r="A32" s="79"/>
      <c r="B32" s="77"/>
      <c r="C32" s="97"/>
      <c r="D32" s="89"/>
      <c r="E32" s="77"/>
      <c r="F32" s="77"/>
      <c r="H32" s="94">
        <f>Appendices!S32</f>
        <v>0</v>
      </c>
      <c r="I32" s="102">
        <f>Appendices!T32</f>
        <v>0</v>
      </c>
      <c r="J32" s="103" t="str">
        <f>_xlfn.XLOOKUP(H32,Budget!B:B,Budget!O:O,"0")</f>
        <v>0</v>
      </c>
      <c r="K32" s="101">
        <f t="shared" si="0"/>
        <v>0</v>
      </c>
    </row>
    <row r="33" spans="1:11" ht="20.25" customHeight="1">
      <c r="A33" s="79"/>
      <c r="B33" s="77"/>
      <c r="C33" s="97"/>
      <c r="D33" s="89"/>
      <c r="E33" s="77"/>
      <c r="F33" s="77"/>
      <c r="H33" s="94">
        <f>Appendices!S33</f>
        <v>0</v>
      </c>
      <c r="I33" s="102">
        <f>Appendices!T33</f>
        <v>0</v>
      </c>
      <c r="J33" s="103" t="str">
        <f>_xlfn.XLOOKUP(H33,Budget!B:B,Budget!O:O,"0")</f>
        <v>0</v>
      </c>
      <c r="K33" s="101">
        <f t="shared" si="0"/>
        <v>0</v>
      </c>
    </row>
    <row r="34" spans="1:11" ht="20.25" customHeight="1">
      <c r="A34" s="79"/>
      <c r="B34" s="77"/>
      <c r="C34" s="97"/>
      <c r="D34" s="89"/>
      <c r="E34" s="77"/>
      <c r="F34" s="77"/>
      <c r="H34" s="94">
        <f>Appendices!S34</f>
        <v>0</v>
      </c>
      <c r="I34" s="102">
        <f>Appendices!T34</f>
        <v>0</v>
      </c>
      <c r="J34" s="103" t="str">
        <f>_xlfn.XLOOKUP(H34,Budget!B:B,Budget!O:O,"0")</f>
        <v>0</v>
      </c>
      <c r="K34" s="101">
        <f t="shared" si="0"/>
        <v>0</v>
      </c>
    </row>
    <row r="35" spans="1:11" ht="20.25" customHeight="1">
      <c r="A35" s="79"/>
      <c r="B35" s="77"/>
      <c r="C35" s="97"/>
      <c r="D35" s="89"/>
      <c r="E35" s="77"/>
      <c r="F35" s="77"/>
      <c r="H35" s="94">
        <f>Appendices!S35</f>
        <v>0</v>
      </c>
      <c r="I35" s="102">
        <f>Appendices!T35</f>
        <v>0</v>
      </c>
      <c r="J35" s="103" t="str">
        <f>_xlfn.XLOOKUP(H35,Budget!B:B,Budget!O:O,"0")</f>
        <v>0</v>
      </c>
      <c r="K35" s="101">
        <f t="shared" si="0"/>
        <v>0</v>
      </c>
    </row>
    <row r="36" spans="1:11" ht="20.25" customHeight="1">
      <c r="A36" s="79"/>
      <c r="B36" s="77"/>
      <c r="C36" s="97"/>
      <c r="D36" s="89"/>
      <c r="E36" s="77"/>
      <c r="F36" s="77"/>
      <c r="H36" s="94">
        <f>Appendices!S36</f>
        <v>0</v>
      </c>
      <c r="I36" s="102">
        <f>Appendices!T36</f>
        <v>0</v>
      </c>
      <c r="J36" s="103" t="str">
        <f>_xlfn.XLOOKUP(H36,Budget!B:B,Budget!O:O,"0")</f>
        <v>0</v>
      </c>
      <c r="K36" s="101">
        <f t="shared" si="0"/>
        <v>0</v>
      </c>
    </row>
    <row r="37" spans="1:11" ht="20.25" customHeight="1">
      <c r="A37" s="79"/>
      <c r="B37" s="77"/>
      <c r="C37" s="97"/>
      <c r="D37" s="89"/>
      <c r="E37" s="77"/>
      <c r="F37" s="77"/>
      <c r="H37" s="94">
        <f>Appendices!S37</f>
        <v>0</v>
      </c>
      <c r="I37" s="102">
        <f>Appendices!T37</f>
        <v>0</v>
      </c>
      <c r="J37" s="103" t="str">
        <f>_xlfn.XLOOKUP(H37,Budget!B:B,Budget!O:O,"0")</f>
        <v>0</v>
      </c>
      <c r="K37" s="101">
        <f t="shared" si="0"/>
        <v>0</v>
      </c>
    </row>
    <row r="38" spans="1:11" ht="20.25" customHeight="1">
      <c r="A38" s="79"/>
      <c r="B38" s="77"/>
      <c r="C38" s="97"/>
      <c r="D38" s="89"/>
      <c r="E38" s="77"/>
      <c r="F38" s="77"/>
      <c r="H38" s="94">
        <f>Appendices!S38</f>
        <v>0</v>
      </c>
      <c r="I38" s="102">
        <f>Appendices!T38</f>
        <v>0</v>
      </c>
      <c r="J38" s="103" t="str">
        <f>_xlfn.XLOOKUP(H38,Budget!B:B,Budget!O:O,"0")</f>
        <v>0</v>
      </c>
      <c r="K38" s="101">
        <f t="shared" si="0"/>
        <v>0</v>
      </c>
    </row>
    <row r="39" spans="1:11" ht="20.25" customHeight="1">
      <c r="A39" s="79"/>
      <c r="B39" s="77"/>
      <c r="C39" s="97"/>
      <c r="D39" s="89"/>
      <c r="E39" s="77"/>
      <c r="F39" s="77"/>
      <c r="H39" s="94">
        <f>Appendices!S39</f>
        <v>0</v>
      </c>
      <c r="I39" s="102">
        <f>Appendices!T39</f>
        <v>0</v>
      </c>
      <c r="J39" s="103" t="str">
        <f>_xlfn.XLOOKUP(H39,Budget!B:B,Budget!O:O,"0")</f>
        <v>0</v>
      </c>
      <c r="K39" s="101">
        <f t="shared" si="0"/>
        <v>0</v>
      </c>
    </row>
    <row r="40" spans="1:11" ht="20.25" customHeight="1">
      <c r="A40" s="79"/>
      <c r="B40" s="77"/>
      <c r="C40" s="97"/>
      <c r="D40" s="89"/>
      <c r="E40" s="77"/>
      <c r="F40" s="77"/>
      <c r="H40" s="94">
        <f>Appendices!S40</f>
        <v>0</v>
      </c>
      <c r="I40" s="102">
        <f>Appendices!T40</f>
        <v>0</v>
      </c>
      <c r="J40" s="103" t="str">
        <f>_xlfn.XLOOKUP(H40,Budget!B:B,Budget!O:O,"0")</f>
        <v>0</v>
      </c>
      <c r="K40" s="101">
        <f t="shared" si="0"/>
        <v>0</v>
      </c>
    </row>
    <row r="41" spans="1:11" ht="20.25" customHeight="1">
      <c r="A41" s="79"/>
      <c r="B41" s="77"/>
      <c r="C41" s="97"/>
      <c r="D41" s="89"/>
      <c r="E41" s="77"/>
      <c r="F41" s="77"/>
      <c r="H41" s="94">
        <f>Appendices!S41</f>
        <v>0</v>
      </c>
      <c r="I41" s="102">
        <f>Appendices!T41</f>
        <v>0</v>
      </c>
      <c r="J41" s="103" t="str">
        <f>_xlfn.XLOOKUP(H41,Budget!B:B,Budget!O:O,"0")</f>
        <v>0</v>
      </c>
      <c r="K41" s="101">
        <f t="shared" si="0"/>
        <v>0</v>
      </c>
    </row>
    <row r="42" spans="1:11" ht="20.25" customHeight="1">
      <c r="A42" s="79"/>
      <c r="B42" s="77"/>
      <c r="C42" s="97"/>
      <c r="D42" s="89"/>
      <c r="E42" s="77"/>
      <c r="F42" s="77"/>
      <c r="H42" s="94">
        <f>Appendices!S42</f>
        <v>0</v>
      </c>
      <c r="I42" s="102">
        <f>Appendices!T42</f>
        <v>0</v>
      </c>
      <c r="J42" s="103" t="str">
        <f>_xlfn.XLOOKUP(H42,Budget!B:B,Budget!O:O,"0")</f>
        <v>0</v>
      </c>
      <c r="K42" s="101">
        <f t="shared" si="0"/>
        <v>0</v>
      </c>
    </row>
    <row r="43" spans="1:11" ht="20.25" customHeight="1">
      <c r="A43" s="79"/>
      <c r="B43" s="77"/>
      <c r="C43" s="97"/>
      <c r="D43" s="89"/>
      <c r="E43" s="77"/>
      <c r="F43" s="77"/>
      <c r="H43" s="94">
        <f>Appendices!S43</f>
        <v>0</v>
      </c>
      <c r="I43" s="102">
        <f>Appendices!T43</f>
        <v>0</v>
      </c>
      <c r="J43" s="103" t="str">
        <f>_xlfn.XLOOKUP(H43,Budget!B:B,Budget!O:O,"0")</f>
        <v>0</v>
      </c>
      <c r="K43" s="101">
        <f t="shared" si="0"/>
        <v>0</v>
      </c>
    </row>
    <row r="44" spans="1:11" ht="20.25" customHeight="1">
      <c r="A44" s="79"/>
      <c r="B44" s="77"/>
      <c r="C44" s="97"/>
      <c r="D44" s="89"/>
      <c r="E44" s="77"/>
      <c r="F44" s="77"/>
      <c r="H44" s="94">
        <f>Appendices!S44</f>
        <v>0</v>
      </c>
      <c r="I44" s="102">
        <f>Appendices!T44</f>
        <v>0</v>
      </c>
      <c r="J44" s="103" t="str">
        <f>_xlfn.XLOOKUP(H44,Budget!B:B,Budget!O:O,"0")</f>
        <v>0</v>
      </c>
      <c r="K44" s="101">
        <f t="shared" si="0"/>
        <v>0</v>
      </c>
    </row>
    <row r="45" spans="1:11" ht="20.25" customHeight="1">
      <c r="A45" s="79"/>
      <c r="B45" s="77"/>
      <c r="C45" s="97"/>
      <c r="D45" s="89"/>
      <c r="E45" s="77"/>
      <c r="F45" s="77"/>
      <c r="H45" s="94">
        <f>Appendices!S45</f>
        <v>0</v>
      </c>
      <c r="I45" s="102">
        <f>Appendices!T45</f>
        <v>0</v>
      </c>
      <c r="J45" s="103" t="str">
        <f>_xlfn.XLOOKUP(H45,Budget!B:B,Budget!O:O,"0")</f>
        <v>0</v>
      </c>
      <c r="K45" s="101">
        <f t="shared" si="0"/>
        <v>0</v>
      </c>
    </row>
    <row r="46" spans="1:11" ht="20.25" customHeight="1">
      <c r="A46" s="79"/>
      <c r="B46" s="77"/>
      <c r="C46" s="97"/>
      <c r="D46" s="89"/>
      <c r="E46" s="77"/>
      <c r="F46" s="77"/>
      <c r="H46" s="94">
        <f>Appendices!S46</f>
        <v>0</v>
      </c>
      <c r="I46" s="102">
        <f>Appendices!T46</f>
        <v>0</v>
      </c>
      <c r="J46" s="103" t="str">
        <f>_xlfn.XLOOKUP(H46,Budget!B:B,Budget!O:O,"0")</f>
        <v>0</v>
      </c>
      <c r="K46" s="101">
        <f t="shared" si="0"/>
        <v>0</v>
      </c>
    </row>
    <row r="47" spans="1:11" ht="20.25" customHeight="1">
      <c r="A47" s="79"/>
      <c r="B47" s="77"/>
      <c r="C47" s="97"/>
      <c r="D47" s="89"/>
      <c r="E47" s="77"/>
      <c r="F47" s="77"/>
      <c r="H47" s="94">
        <f>Appendices!S47</f>
        <v>0</v>
      </c>
      <c r="I47" s="102">
        <f>Appendices!T47</f>
        <v>0</v>
      </c>
      <c r="J47" s="103" t="str">
        <f>_xlfn.XLOOKUP(H47,Budget!B:B,Budget!O:O,"0")</f>
        <v>0</v>
      </c>
      <c r="K47" s="101">
        <f t="shared" si="0"/>
        <v>0</v>
      </c>
    </row>
    <row r="48" spans="1:11" ht="20.25" customHeight="1">
      <c r="A48" s="79"/>
      <c r="B48" s="77"/>
      <c r="C48" s="97"/>
      <c r="D48" s="89"/>
      <c r="E48" s="77"/>
      <c r="F48" s="77"/>
      <c r="H48" s="94">
        <f>Appendices!S48</f>
        <v>0</v>
      </c>
      <c r="I48" s="102">
        <f>Appendices!T48</f>
        <v>0</v>
      </c>
      <c r="J48" s="103" t="str">
        <f>_xlfn.XLOOKUP(H48,Budget!B:B,Budget!O:O,"0")</f>
        <v>0</v>
      </c>
      <c r="K48" s="101">
        <f t="shared" si="0"/>
        <v>0</v>
      </c>
    </row>
    <row r="49" spans="1:11" ht="20.25" customHeight="1">
      <c r="A49" s="79"/>
      <c r="B49" s="77"/>
      <c r="C49" s="97"/>
      <c r="D49" s="89"/>
      <c r="E49" s="77"/>
      <c r="F49" s="77"/>
      <c r="H49" s="94">
        <f>Appendices!S49</f>
        <v>0</v>
      </c>
      <c r="I49" s="102">
        <f>Appendices!T49</f>
        <v>0</v>
      </c>
      <c r="J49" s="103" t="str">
        <f>_xlfn.XLOOKUP(H49,Budget!B:B,Budget!O:O,"0")</f>
        <v>0</v>
      </c>
      <c r="K49" s="101">
        <f t="shared" si="0"/>
        <v>0</v>
      </c>
    </row>
    <row r="50" spans="1:11" ht="20.25" customHeight="1">
      <c r="A50" s="79"/>
      <c r="B50" s="77"/>
      <c r="C50" s="97"/>
      <c r="D50" s="89"/>
      <c r="E50" s="77"/>
      <c r="F50" s="77"/>
      <c r="H50" s="94">
        <f>Appendices!S50</f>
        <v>0</v>
      </c>
      <c r="I50" s="102">
        <f>Appendices!T50</f>
        <v>0</v>
      </c>
      <c r="J50" s="103" t="str">
        <f>_xlfn.XLOOKUP(H50,Budget!B:B,Budget!O:O,"0")</f>
        <v>0</v>
      </c>
      <c r="K50" s="101">
        <f t="shared" si="0"/>
        <v>0</v>
      </c>
    </row>
    <row r="51" spans="1:11" ht="20.25" customHeight="1">
      <c r="A51" s="79"/>
      <c r="B51" s="77"/>
      <c r="C51" s="97"/>
      <c r="D51" s="89"/>
      <c r="E51" s="77"/>
      <c r="F51" s="77"/>
      <c r="H51" s="94">
        <f>Appendices!S51</f>
        <v>0</v>
      </c>
      <c r="I51" s="102">
        <f>Appendices!T51</f>
        <v>0</v>
      </c>
      <c r="J51" s="103" t="str">
        <f>_xlfn.XLOOKUP(H51,Budget!B:B,Budget!O:O,"0")</f>
        <v>0</v>
      </c>
      <c r="K51" s="101">
        <f t="shared" si="0"/>
        <v>0</v>
      </c>
    </row>
    <row r="52" spans="1:11" ht="20.25" customHeight="1">
      <c r="A52" s="79"/>
      <c r="B52" s="77"/>
      <c r="C52" s="97"/>
      <c r="D52" s="89"/>
      <c r="E52" s="77"/>
      <c r="F52" s="77"/>
      <c r="H52" s="94">
        <f>Appendices!S52</f>
        <v>0</v>
      </c>
      <c r="I52" s="102">
        <f>Appendices!T52</f>
        <v>0</v>
      </c>
      <c r="J52" s="103" t="str">
        <f>_xlfn.XLOOKUP(H52,Budget!B:B,Budget!O:O,"0")</f>
        <v>0</v>
      </c>
      <c r="K52" s="101">
        <f t="shared" si="0"/>
        <v>0</v>
      </c>
    </row>
    <row r="53" spans="1:11" ht="20.25" customHeight="1">
      <c r="A53" s="79"/>
      <c r="B53" s="77"/>
      <c r="C53" s="97"/>
      <c r="D53" s="89"/>
      <c r="E53" s="77"/>
      <c r="F53" s="77"/>
      <c r="H53" s="94">
        <f>Appendices!S53</f>
        <v>0</v>
      </c>
      <c r="I53" s="102">
        <f>Appendices!T53</f>
        <v>0</v>
      </c>
      <c r="J53" s="103" t="str">
        <f>_xlfn.XLOOKUP(H53,Budget!B:B,Budget!O:O,"0")</f>
        <v>0</v>
      </c>
      <c r="K53" s="101">
        <f t="shared" si="0"/>
        <v>0</v>
      </c>
    </row>
    <row r="54" spans="1:11" ht="20.25" customHeight="1">
      <c r="A54" s="79"/>
      <c r="B54" s="77"/>
      <c r="C54" s="97"/>
      <c r="D54" s="89"/>
      <c r="E54" s="77"/>
      <c r="F54" s="77"/>
      <c r="H54" s="94">
        <f>Appendices!S54</f>
        <v>0</v>
      </c>
      <c r="I54" s="102">
        <f>Appendices!T54</f>
        <v>0</v>
      </c>
      <c r="J54" s="103" t="str">
        <f>_xlfn.XLOOKUP(H54,Budget!B:B,Budget!O:O,"0")</f>
        <v>0</v>
      </c>
      <c r="K54" s="101">
        <f t="shared" si="0"/>
        <v>0</v>
      </c>
    </row>
    <row r="55" spans="1:11" ht="20.25" customHeight="1">
      <c r="A55" s="79"/>
      <c r="B55" s="77"/>
      <c r="C55" s="97"/>
      <c r="D55" s="89"/>
      <c r="E55" s="77"/>
      <c r="F55" s="77"/>
      <c r="H55" s="94">
        <f>Appendices!S55</f>
        <v>0</v>
      </c>
      <c r="I55" s="102">
        <f>Appendices!T55</f>
        <v>0</v>
      </c>
      <c r="J55" s="103" t="str">
        <f>_xlfn.XLOOKUP(H55,Budget!B:B,Budget!O:O,"0")</f>
        <v>0</v>
      </c>
      <c r="K55" s="101">
        <f t="shared" si="0"/>
        <v>0</v>
      </c>
    </row>
    <row r="56" spans="1:11" ht="20.25" customHeight="1">
      <c r="A56" s="79"/>
      <c r="B56" s="77"/>
      <c r="C56" s="97"/>
      <c r="D56" s="89"/>
      <c r="E56" s="77"/>
      <c r="F56" s="77"/>
      <c r="H56" s="94">
        <f>Appendices!S56</f>
        <v>0</v>
      </c>
      <c r="I56" s="102">
        <f>Appendices!T56</f>
        <v>0</v>
      </c>
      <c r="J56" s="103" t="str">
        <f>_xlfn.XLOOKUP(H56,Budget!B:B,Budget!O:O,"0")</f>
        <v>0</v>
      </c>
      <c r="K56" s="101">
        <f t="shared" si="0"/>
        <v>0</v>
      </c>
    </row>
    <row r="57" spans="1:11" ht="20.25" customHeight="1">
      <c r="A57" s="79"/>
      <c r="B57" s="77"/>
      <c r="C57" s="97"/>
      <c r="D57" s="89"/>
      <c r="E57" s="77"/>
      <c r="F57" s="77"/>
      <c r="H57" s="94">
        <f>Appendices!S57</f>
        <v>0</v>
      </c>
      <c r="I57" s="102">
        <f>Appendices!T57</f>
        <v>0</v>
      </c>
      <c r="J57" s="103" t="str">
        <f>_xlfn.XLOOKUP(H57,Budget!B:B,Budget!O:O,"0")</f>
        <v>0</v>
      </c>
      <c r="K57" s="101">
        <f t="shared" si="0"/>
        <v>0</v>
      </c>
    </row>
    <row r="58" spans="1:11" ht="20.25" customHeight="1">
      <c r="A58" s="79"/>
      <c r="B58" s="77"/>
      <c r="C58" s="97"/>
      <c r="D58" s="89"/>
      <c r="E58" s="77"/>
      <c r="F58" s="77"/>
      <c r="H58" s="94">
        <f>Appendices!S58</f>
        <v>0</v>
      </c>
      <c r="I58" s="102">
        <f>Appendices!T58</f>
        <v>0</v>
      </c>
      <c r="J58" s="103" t="str">
        <f>_xlfn.XLOOKUP(H58,Budget!B:B,Budget!O:O,"0")</f>
        <v>0</v>
      </c>
      <c r="K58" s="101">
        <f t="shared" si="0"/>
        <v>0</v>
      </c>
    </row>
    <row r="59" spans="1:11" ht="20.25" customHeight="1">
      <c r="A59" s="79"/>
      <c r="B59" s="77"/>
      <c r="C59" s="97"/>
      <c r="D59" s="89"/>
      <c r="E59" s="77"/>
      <c r="F59" s="77"/>
      <c r="H59" s="94">
        <f>Appendices!S59</f>
        <v>0</v>
      </c>
      <c r="I59" s="102">
        <f>Appendices!T59</f>
        <v>0</v>
      </c>
      <c r="J59" s="103" t="str">
        <f>_xlfn.XLOOKUP(H59,Budget!B:B,Budget!O:O,"0")</f>
        <v>0</v>
      </c>
      <c r="K59" s="101">
        <f t="shared" si="0"/>
        <v>0</v>
      </c>
    </row>
    <row r="60" spans="1:11" ht="20.25" customHeight="1">
      <c r="A60" s="79"/>
      <c r="B60" s="77"/>
      <c r="C60" s="97"/>
      <c r="D60" s="89"/>
      <c r="E60" s="77"/>
      <c r="F60" s="77"/>
      <c r="H60" s="94">
        <f>Appendices!S60</f>
        <v>0</v>
      </c>
      <c r="I60" s="102">
        <f>Appendices!T60</f>
        <v>0</v>
      </c>
      <c r="J60" s="103" t="str">
        <f>_xlfn.XLOOKUP(H60,Budget!B:B,Budget!O:O,"0")</f>
        <v>0</v>
      </c>
      <c r="K60" s="101">
        <f t="shared" si="0"/>
        <v>0</v>
      </c>
    </row>
    <row r="61" spans="1:11" ht="20.25" customHeight="1">
      <c r="A61" s="79"/>
      <c r="B61" s="77"/>
      <c r="C61" s="97"/>
      <c r="D61" s="89"/>
      <c r="E61" s="77"/>
      <c r="F61" s="77"/>
      <c r="H61" s="94">
        <f>Appendices!S61</f>
        <v>0</v>
      </c>
      <c r="I61" s="102">
        <f>Appendices!T61</f>
        <v>0</v>
      </c>
      <c r="J61" s="103" t="str">
        <f>_xlfn.XLOOKUP(H61,Budget!B:B,Budget!O:O,"0")</f>
        <v>0</v>
      </c>
      <c r="K61" s="101">
        <f t="shared" si="0"/>
        <v>0</v>
      </c>
    </row>
    <row r="62" spans="1:11" ht="20.25" customHeight="1">
      <c r="A62" s="79"/>
      <c r="B62" s="77"/>
      <c r="C62" s="97"/>
      <c r="D62" s="89"/>
      <c r="E62" s="77"/>
      <c r="F62" s="77"/>
      <c r="H62" s="94">
        <f>Appendices!S62</f>
        <v>0</v>
      </c>
      <c r="I62" s="102">
        <f>Appendices!T62</f>
        <v>0</v>
      </c>
      <c r="J62" s="103" t="str">
        <f>_xlfn.XLOOKUP(H62,Budget!B:B,Budget!O:O,"0")</f>
        <v>0</v>
      </c>
      <c r="K62" s="101">
        <f t="shared" si="0"/>
        <v>0</v>
      </c>
    </row>
    <row r="63" spans="1:11" ht="20.25" customHeight="1">
      <c r="A63" s="79"/>
      <c r="B63" s="77"/>
      <c r="C63" s="97"/>
      <c r="D63" s="89"/>
      <c r="E63" s="77"/>
      <c r="F63" s="77"/>
      <c r="H63" s="94">
        <f>Appendices!S63</f>
        <v>0</v>
      </c>
      <c r="I63" s="102">
        <f>Appendices!T63</f>
        <v>0</v>
      </c>
      <c r="J63" s="103" t="str">
        <f>_xlfn.XLOOKUP(H63,Budget!B:B,Budget!O:O,"0")</f>
        <v>0</v>
      </c>
      <c r="K63" s="101">
        <f t="shared" si="0"/>
        <v>0</v>
      </c>
    </row>
    <row r="64" spans="1:11" ht="20.25" customHeight="1">
      <c r="A64" s="79"/>
      <c r="B64" s="77"/>
      <c r="C64" s="97"/>
      <c r="D64" s="89"/>
      <c r="E64" s="77"/>
      <c r="F64" s="77"/>
      <c r="H64" s="94">
        <f>Appendices!S64</f>
        <v>0</v>
      </c>
      <c r="I64" s="102">
        <f>Appendices!T64</f>
        <v>0</v>
      </c>
      <c r="J64" s="103" t="str">
        <f>_xlfn.XLOOKUP(H64,Budget!B:B,Budget!O:O,"0")</f>
        <v>0</v>
      </c>
      <c r="K64" s="101">
        <f t="shared" si="0"/>
        <v>0</v>
      </c>
    </row>
    <row r="65" spans="1:11" ht="20.25" customHeight="1">
      <c r="A65" s="79"/>
      <c r="B65" s="77"/>
      <c r="C65" s="97"/>
      <c r="D65" s="89"/>
      <c r="E65" s="77"/>
      <c r="F65" s="77"/>
      <c r="H65" s="94">
        <f>Appendices!S65</f>
        <v>0</v>
      </c>
      <c r="I65" s="102">
        <f>Appendices!T65</f>
        <v>0</v>
      </c>
      <c r="J65" s="103" t="str">
        <f>_xlfn.XLOOKUP(H65,Budget!B:B,Budget!O:O,"0")</f>
        <v>0</v>
      </c>
      <c r="K65" s="101">
        <f t="shared" si="0"/>
        <v>0</v>
      </c>
    </row>
    <row r="66" spans="1:11" ht="20.25" customHeight="1">
      <c r="A66" s="79"/>
      <c r="B66" s="77"/>
      <c r="C66" s="97"/>
      <c r="D66" s="89"/>
      <c r="E66" s="77"/>
      <c r="F66" s="77"/>
      <c r="H66" s="94">
        <f>Appendices!S66</f>
        <v>0</v>
      </c>
      <c r="I66" s="102">
        <f>Appendices!T66</f>
        <v>0</v>
      </c>
      <c r="J66" s="103" t="str">
        <f>_xlfn.XLOOKUP(H66,Budget!B:B,Budget!O:O,"0")</f>
        <v>0</v>
      </c>
      <c r="K66" s="101">
        <f t="shared" si="0"/>
        <v>0</v>
      </c>
    </row>
    <row r="67" spans="1:11" ht="20.25" customHeight="1">
      <c r="A67" s="79"/>
      <c r="B67" s="77"/>
      <c r="C67" s="97"/>
      <c r="D67" s="89"/>
      <c r="E67" s="77"/>
      <c r="F67" s="77"/>
      <c r="H67" s="94">
        <f>Appendices!S67</f>
        <v>0</v>
      </c>
      <c r="I67" s="102">
        <f>Appendices!T67</f>
        <v>0</v>
      </c>
      <c r="J67" s="103" t="str">
        <f>_xlfn.XLOOKUP(H67,Budget!B:B,Budget!O:O,"0")</f>
        <v>0</v>
      </c>
      <c r="K67" s="101">
        <f t="shared" si="0"/>
        <v>0</v>
      </c>
    </row>
    <row r="68" spans="1:11" ht="20.25" customHeight="1">
      <c r="A68" s="79"/>
      <c r="B68" s="77"/>
      <c r="C68" s="97"/>
      <c r="D68" s="89"/>
      <c r="E68" s="77"/>
      <c r="F68" s="77"/>
      <c r="H68" s="94">
        <f>Appendices!S68</f>
        <v>0</v>
      </c>
      <c r="I68" s="102">
        <f>Appendices!T68</f>
        <v>0</v>
      </c>
      <c r="J68" s="103" t="str">
        <f>_xlfn.XLOOKUP(H68,Budget!B:B,Budget!O:O,"0")</f>
        <v>0</v>
      </c>
      <c r="K68" s="101">
        <f t="shared" ref="K68:K100" si="1">J68-I68</f>
        <v>0</v>
      </c>
    </row>
    <row r="69" spans="1:11" ht="20.25" customHeight="1">
      <c r="A69" s="79"/>
      <c r="B69" s="77"/>
      <c r="C69" s="97"/>
      <c r="D69" s="89"/>
      <c r="E69" s="77"/>
      <c r="F69" s="77"/>
      <c r="H69" s="94">
        <f>Appendices!S69</f>
        <v>0</v>
      </c>
      <c r="I69" s="102">
        <f>Appendices!T69</f>
        <v>0</v>
      </c>
      <c r="J69" s="103" t="str">
        <f>_xlfn.XLOOKUP(H69,Budget!B:B,Budget!O:O,"0")</f>
        <v>0</v>
      </c>
      <c r="K69" s="101">
        <f t="shared" si="1"/>
        <v>0</v>
      </c>
    </row>
    <row r="70" spans="1:11" ht="20.25" customHeight="1">
      <c r="A70" s="79"/>
      <c r="B70" s="77"/>
      <c r="C70" s="97"/>
      <c r="D70" s="89"/>
      <c r="E70" s="77"/>
      <c r="F70" s="77"/>
      <c r="H70" s="94">
        <f>Appendices!S70</f>
        <v>0</v>
      </c>
      <c r="I70" s="102">
        <f>Appendices!T70</f>
        <v>0</v>
      </c>
      <c r="J70" s="103" t="str">
        <f>_xlfn.XLOOKUP(H70,Budget!B:B,Budget!O:O,"0")</f>
        <v>0</v>
      </c>
      <c r="K70" s="101">
        <f t="shared" si="1"/>
        <v>0</v>
      </c>
    </row>
    <row r="71" spans="1:11" ht="20.25" customHeight="1">
      <c r="A71" s="79"/>
      <c r="B71" s="77"/>
      <c r="C71" s="97"/>
      <c r="D71" s="89"/>
      <c r="E71" s="77"/>
      <c r="F71" s="77"/>
      <c r="H71" s="94">
        <f>Appendices!S71</f>
        <v>0</v>
      </c>
      <c r="I71" s="102">
        <f>Appendices!T71</f>
        <v>0</v>
      </c>
      <c r="J71" s="103" t="str">
        <f>_xlfn.XLOOKUP(H71,Budget!B:B,Budget!O:O,"0")</f>
        <v>0</v>
      </c>
      <c r="K71" s="101">
        <f t="shared" si="1"/>
        <v>0</v>
      </c>
    </row>
    <row r="72" spans="1:11" ht="20.25" customHeight="1">
      <c r="A72" s="79"/>
      <c r="B72" s="77"/>
      <c r="C72" s="97"/>
      <c r="D72" s="89"/>
      <c r="E72" s="77"/>
      <c r="F72" s="77"/>
      <c r="H72" s="94">
        <f>Appendices!S72</f>
        <v>0</v>
      </c>
      <c r="I72" s="102">
        <f>Appendices!T72</f>
        <v>0</v>
      </c>
      <c r="J72" s="103" t="str">
        <f>_xlfn.XLOOKUP(H72,Budget!B:B,Budget!O:O,"0")</f>
        <v>0</v>
      </c>
      <c r="K72" s="101">
        <f t="shared" si="1"/>
        <v>0</v>
      </c>
    </row>
    <row r="73" spans="1:11" ht="20.25" customHeight="1">
      <c r="A73" s="79"/>
      <c r="B73" s="77"/>
      <c r="C73" s="97"/>
      <c r="D73" s="89"/>
      <c r="E73" s="77"/>
      <c r="F73" s="77"/>
      <c r="H73" s="94">
        <f>Appendices!S73</f>
        <v>0</v>
      </c>
      <c r="I73" s="102">
        <f>Appendices!T73</f>
        <v>0</v>
      </c>
      <c r="J73" s="103" t="str">
        <f>_xlfn.XLOOKUP(H73,Budget!B:B,Budget!O:O,"0")</f>
        <v>0</v>
      </c>
      <c r="K73" s="101">
        <f t="shared" si="1"/>
        <v>0</v>
      </c>
    </row>
    <row r="74" spans="1:11" ht="20.25" customHeight="1">
      <c r="A74" s="79"/>
      <c r="B74" s="77"/>
      <c r="C74" s="97"/>
      <c r="D74" s="89"/>
      <c r="E74" s="77"/>
      <c r="F74" s="77"/>
      <c r="H74" s="94">
        <f>Appendices!S74</f>
        <v>0</v>
      </c>
      <c r="I74" s="102">
        <f>Appendices!T74</f>
        <v>0</v>
      </c>
      <c r="J74" s="103" t="str">
        <f>_xlfn.XLOOKUP(H74,Budget!B:B,Budget!O:O,"0")</f>
        <v>0</v>
      </c>
      <c r="K74" s="101">
        <f t="shared" si="1"/>
        <v>0</v>
      </c>
    </row>
    <row r="75" spans="1:11" ht="20.25" customHeight="1">
      <c r="A75" s="79"/>
      <c r="B75" s="77"/>
      <c r="C75" s="97"/>
      <c r="D75" s="89"/>
      <c r="E75" s="77"/>
      <c r="F75" s="77"/>
      <c r="H75" s="94">
        <f>Appendices!S75</f>
        <v>0</v>
      </c>
      <c r="I75" s="102">
        <f>Appendices!T75</f>
        <v>0</v>
      </c>
      <c r="J75" s="103" t="str">
        <f>_xlfn.XLOOKUP(H75,Budget!B:B,Budget!O:O,"0")</f>
        <v>0</v>
      </c>
      <c r="K75" s="101">
        <f t="shared" si="1"/>
        <v>0</v>
      </c>
    </row>
    <row r="76" spans="1:11" ht="20.25" customHeight="1">
      <c r="A76" s="79"/>
      <c r="B76" s="77"/>
      <c r="C76" s="97"/>
      <c r="D76" s="89"/>
      <c r="E76" s="77"/>
      <c r="F76" s="77"/>
      <c r="H76" s="94">
        <f>Appendices!S76</f>
        <v>0</v>
      </c>
      <c r="I76" s="102">
        <f>Appendices!T76</f>
        <v>0</v>
      </c>
      <c r="J76" s="103" t="str">
        <f>_xlfn.XLOOKUP(H76,Budget!B:B,Budget!O:O,"0")</f>
        <v>0</v>
      </c>
      <c r="K76" s="101">
        <f t="shared" si="1"/>
        <v>0</v>
      </c>
    </row>
    <row r="77" spans="1:11" ht="20.25" customHeight="1">
      <c r="A77" s="79"/>
      <c r="B77" s="77"/>
      <c r="C77" s="97"/>
      <c r="D77" s="89"/>
      <c r="E77" s="77"/>
      <c r="F77" s="77"/>
      <c r="H77" s="94">
        <f>Appendices!S77</f>
        <v>0</v>
      </c>
      <c r="I77" s="102">
        <f>Appendices!T77</f>
        <v>0</v>
      </c>
      <c r="J77" s="103" t="str">
        <f>_xlfn.XLOOKUP(H77,Budget!B:B,Budget!O:O,"0")</f>
        <v>0</v>
      </c>
      <c r="K77" s="101">
        <f t="shared" si="1"/>
        <v>0</v>
      </c>
    </row>
    <row r="78" spans="1:11" ht="20.25" customHeight="1">
      <c r="A78" s="79"/>
      <c r="B78" s="77"/>
      <c r="C78" s="97"/>
      <c r="D78" s="89"/>
      <c r="E78" s="77"/>
      <c r="F78" s="77"/>
      <c r="H78" s="94">
        <f>Appendices!S78</f>
        <v>0</v>
      </c>
      <c r="I78" s="102">
        <f>Appendices!T78</f>
        <v>0</v>
      </c>
      <c r="J78" s="103" t="str">
        <f>_xlfn.XLOOKUP(H78,Budget!B:B,Budget!O:O,"0")</f>
        <v>0</v>
      </c>
      <c r="K78" s="101">
        <f t="shared" si="1"/>
        <v>0</v>
      </c>
    </row>
    <row r="79" spans="1:11" ht="20.25" customHeight="1">
      <c r="A79" s="79"/>
      <c r="B79" s="77"/>
      <c r="C79" s="97"/>
      <c r="D79" s="89"/>
      <c r="E79" s="77"/>
      <c r="F79" s="77"/>
      <c r="H79" s="94">
        <f>Appendices!S79</f>
        <v>0</v>
      </c>
      <c r="I79" s="102">
        <f>Appendices!T79</f>
        <v>0</v>
      </c>
      <c r="J79" s="103" t="str">
        <f>_xlfn.XLOOKUP(H79,Budget!B:B,Budget!O:O,"0")</f>
        <v>0</v>
      </c>
      <c r="K79" s="101">
        <f t="shared" si="1"/>
        <v>0</v>
      </c>
    </row>
    <row r="80" spans="1:11" ht="20.25" customHeight="1">
      <c r="A80" s="79"/>
      <c r="B80" s="77"/>
      <c r="C80" s="97"/>
      <c r="D80" s="89"/>
      <c r="E80" s="77"/>
      <c r="F80" s="77"/>
      <c r="H80" s="94">
        <f>Appendices!S80</f>
        <v>0</v>
      </c>
      <c r="I80" s="102">
        <f>Appendices!T80</f>
        <v>0</v>
      </c>
      <c r="J80" s="103" t="str">
        <f>_xlfn.XLOOKUP(H80,Budget!B:B,Budget!O:O,"0")</f>
        <v>0</v>
      </c>
      <c r="K80" s="101">
        <f t="shared" si="1"/>
        <v>0</v>
      </c>
    </row>
    <row r="81" spans="1:11" ht="20.25" customHeight="1">
      <c r="A81" s="79"/>
      <c r="B81" s="77"/>
      <c r="C81" s="97"/>
      <c r="D81" s="89"/>
      <c r="E81" s="77"/>
      <c r="F81" s="77"/>
      <c r="H81" s="94">
        <f>Appendices!S81</f>
        <v>0</v>
      </c>
      <c r="I81" s="102">
        <f>Appendices!T81</f>
        <v>0</v>
      </c>
      <c r="J81" s="103" t="str">
        <f>_xlfn.XLOOKUP(H81,Budget!B:B,Budget!O:O,"0")</f>
        <v>0</v>
      </c>
      <c r="K81" s="101">
        <f t="shared" si="1"/>
        <v>0</v>
      </c>
    </row>
    <row r="82" spans="1:11" ht="20.25" customHeight="1">
      <c r="A82" s="79"/>
      <c r="B82" s="77"/>
      <c r="C82" s="97"/>
      <c r="D82" s="89"/>
      <c r="E82" s="77"/>
      <c r="F82" s="77"/>
      <c r="H82" s="94">
        <f>Appendices!S82</f>
        <v>0</v>
      </c>
      <c r="I82" s="102">
        <f>Appendices!T82</f>
        <v>0</v>
      </c>
      <c r="J82" s="103" t="str">
        <f>_xlfn.XLOOKUP(H82,Budget!B:B,Budget!O:O,"0")</f>
        <v>0</v>
      </c>
      <c r="K82" s="101">
        <f t="shared" si="1"/>
        <v>0</v>
      </c>
    </row>
    <row r="83" spans="1:11" ht="20.25" customHeight="1">
      <c r="A83" s="79"/>
      <c r="B83" s="77"/>
      <c r="C83" s="97"/>
      <c r="D83" s="89"/>
      <c r="E83" s="77"/>
      <c r="F83" s="77"/>
      <c r="H83" s="94">
        <f>Appendices!S83</f>
        <v>0</v>
      </c>
      <c r="I83" s="102">
        <f>Appendices!T83</f>
        <v>0</v>
      </c>
      <c r="J83" s="103" t="str">
        <f>_xlfn.XLOOKUP(H83,Budget!B:B,Budget!O:O,"0")</f>
        <v>0</v>
      </c>
      <c r="K83" s="101">
        <f t="shared" si="1"/>
        <v>0</v>
      </c>
    </row>
    <row r="84" spans="1:11" ht="20.25" customHeight="1">
      <c r="A84" s="79"/>
      <c r="B84" s="77"/>
      <c r="C84" s="97"/>
      <c r="D84" s="89"/>
      <c r="E84" s="77"/>
      <c r="F84" s="77"/>
      <c r="H84" s="94">
        <f>Appendices!S84</f>
        <v>0</v>
      </c>
      <c r="I84" s="102">
        <f>Appendices!T84</f>
        <v>0</v>
      </c>
      <c r="J84" s="103" t="str">
        <f>_xlfn.XLOOKUP(H84,Budget!B:B,Budget!O:O,"0")</f>
        <v>0</v>
      </c>
      <c r="K84" s="101">
        <f t="shared" si="1"/>
        <v>0</v>
      </c>
    </row>
    <row r="85" spans="1:11" ht="20.25" customHeight="1">
      <c r="A85" s="79"/>
      <c r="B85" s="77"/>
      <c r="C85" s="97"/>
      <c r="D85" s="89"/>
      <c r="E85" s="77"/>
      <c r="F85" s="77"/>
      <c r="H85" s="94">
        <f>Appendices!S85</f>
        <v>0</v>
      </c>
      <c r="I85" s="102">
        <f>Appendices!T85</f>
        <v>0</v>
      </c>
      <c r="J85" s="103" t="str">
        <f>_xlfn.XLOOKUP(H85,Budget!B:B,Budget!O:O,"0")</f>
        <v>0</v>
      </c>
      <c r="K85" s="101">
        <f t="shared" si="1"/>
        <v>0</v>
      </c>
    </row>
    <row r="86" spans="1:11" ht="20.25" customHeight="1">
      <c r="A86" s="79"/>
      <c r="B86" s="77"/>
      <c r="C86" s="97"/>
      <c r="D86" s="89"/>
      <c r="E86" s="77"/>
      <c r="F86" s="77"/>
      <c r="H86" s="94">
        <f>Appendices!S86</f>
        <v>0</v>
      </c>
      <c r="I86" s="102">
        <f>Appendices!T86</f>
        <v>0</v>
      </c>
      <c r="J86" s="103" t="str">
        <f>_xlfn.XLOOKUP(H86,Budget!B:B,Budget!O:O,"0")</f>
        <v>0</v>
      </c>
      <c r="K86" s="101">
        <f t="shared" si="1"/>
        <v>0</v>
      </c>
    </row>
    <row r="87" spans="1:11" ht="20.25" customHeight="1">
      <c r="A87" s="79"/>
      <c r="B87" s="77"/>
      <c r="C87" s="97"/>
      <c r="D87" s="89"/>
      <c r="E87" s="77"/>
      <c r="F87" s="77"/>
      <c r="H87" s="94">
        <f>Appendices!S87</f>
        <v>0</v>
      </c>
      <c r="I87" s="102">
        <f>Appendices!T87</f>
        <v>0</v>
      </c>
      <c r="J87" s="103" t="str">
        <f>_xlfn.XLOOKUP(H87,Budget!B:B,Budget!O:O,"0")</f>
        <v>0</v>
      </c>
      <c r="K87" s="101">
        <f t="shared" si="1"/>
        <v>0</v>
      </c>
    </row>
    <row r="88" spans="1:11" ht="20.25" customHeight="1">
      <c r="A88" s="79"/>
      <c r="B88" s="77"/>
      <c r="C88" s="97"/>
      <c r="D88" s="89"/>
      <c r="E88" s="77"/>
      <c r="F88" s="77"/>
      <c r="H88" s="94">
        <f>Appendices!S88</f>
        <v>0</v>
      </c>
      <c r="I88" s="102">
        <f>Appendices!T88</f>
        <v>0</v>
      </c>
      <c r="J88" s="103" t="str">
        <f>_xlfn.XLOOKUP(H88,Budget!B:B,Budget!O:O,"0")</f>
        <v>0</v>
      </c>
      <c r="K88" s="101">
        <f t="shared" si="1"/>
        <v>0</v>
      </c>
    </row>
    <row r="89" spans="1:11" ht="20.25" customHeight="1">
      <c r="A89" s="79"/>
      <c r="B89" s="77"/>
      <c r="C89" s="97"/>
      <c r="D89" s="89"/>
      <c r="E89" s="77"/>
      <c r="F89" s="77"/>
      <c r="H89" s="94">
        <f>Appendices!S89</f>
        <v>0</v>
      </c>
      <c r="I89" s="102">
        <f>Appendices!T89</f>
        <v>0</v>
      </c>
      <c r="J89" s="103" t="str">
        <f>_xlfn.XLOOKUP(H89,Budget!B:B,Budget!O:O,"0")</f>
        <v>0</v>
      </c>
      <c r="K89" s="101">
        <f t="shared" si="1"/>
        <v>0</v>
      </c>
    </row>
    <row r="90" spans="1:11" ht="20.25" customHeight="1">
      <c r="A90" s="79"/>
      <c r="B90" s="77"/>
      <c r="C90" s="97"/>
      <c r="D90" s="89"/>
      <c r="E90" s="77"/>
      <c r="F90" s="77"/>
      <c r="H90" s="94">
        <f>Appendices!S90</f>
        <v>0</v>
      </c>
      <c r="I90" s="102">
        <f>Appendices!T90</f>
        <v>0</v>
      </c>
      <c r="J90" s="103" t="str">
        <f>_xlfn.XLOOKUP(H90,Budget!B:B,Budget!O:O,"0")</f>
        <v>0</v>
      </c>
      <c r="K90" s="101">
        <f t="shared" si="1"/>
        <v>0</v>
      </c>
    </row>
    <row r="91" spans="1:11" ht="20.25" customHeight="1">
      <c r="A91" s="79"/>
      <c r="B91" s="77"/>
      <c r="C91" s="97"/>
      <c r="D91" s="89"/>
      <c r="E91" s="77"/>
      <c r="F91" s="77"/>
      <c r="H91" s="94">
        <f>Appendices!S91</f>
        <v>0</v>
      </c>
      <c r="I91" s="102">
        <f>Appendices!T91</f>
        <v>0</v>
      </c>
      <c r="J91" s="103" t="str">
        <f>_xlfn.XLOOKUP(H91,Budget!B:B,Budget!O:O,"0")</f>
        <v>0</v>
      </c>
      <c r="K91" s="101">
        <f t="shared" si="1"/>
        <v>0</v>
      </c>
    </row>
    <row r="92" spans="1:11" ht="20.25" customHeight="1">
      <c r="A92" s="79"/>
      <c r="B92" s="77"/>
      <c r="C92" s="97"/>
      <c r="D92" s="89"/>
      <c r="E92" s="77"/>
      <c r="F92" s="77"/>
      <c r="H92" s="94">
        <f>Appendices!S92</f>
        <v>0</v>
      </c>
      <c r="I92" s="102">
        <f>Appendices!T92</f>
        <v>0</v>
      </c>
      <c r="J92" s="103" t="str">
        <f>_xlfn.XLOOKUP(H92,Budget!B:B,Budget!O:O,"0")</f>
        <v>0</v>
      </c>
      <c r="K92" s="101">
        <f t="shared" si="1"/>
        <v>0</v>
      </c>
    </row>
    <row r="93" spans="1:11" ht="20.25" customHeight="1">
      <c r="A93" s="79"/>
      <c r="B93" s="77"/>
      <c r="C93" s="97"/>
      <c r="D93" s="89"/>
      <c r="E93" s="77"/>
      <c r="F93" s="77"/>
      <c r="H93" s="94">
        <f>Appendices!S93</f>
        <v>0</v>
      </c>
      <c r="I93" s="102">
        <f>Appendices!T93</f>
        <v>0</v>
      </c>
      <c r="J93" s="103" t="str">
        <f>_xlfn.XLOOKUP(H93,Budget!B:B,Budget!O:O,"0")</f>
        <v>0</v>
      </c>
      <c r="K93" s="101">
        <f t="shared" si="1"/>
        <v>0</v>
      </c>
    </row>
    <row r="94" spans="1:11" ht="20.25" customHeight="1">
      <c r="A94" s="79"/>
      <c r="B94" s="77"/>
      <c r="C94" s="97"/>
      <c r="D94" s="89"/>
      <c r="E94" s="77"/>
      <c r="F94" s="77"/>
      <c r="H94" s="94">
        <f>Appendices!S94</f>
        <v>0</v>
      </c>
      <c r="I94" s="102">
        <f>Appendices!T94</f>
        <v>0</v>
      </c>
      <c r="J94" s="103" t="str">
        <f>_xlfn.XLOOKUP(H94,Budget!B:B,Budget!O:O,"0")</f>
        <v>0</v>
      </c>
      <c r="K94" s="101">
        <f t="shared" si="1"/>
        <v>0</v>
      </c>
    </row>
    <row r="95" spans="1:11" ht="20.25" customHeight="1">
      <c r="A95" s="79"/>
      <c r="B95" s="77"/>
      <c r="C95" s="97"/>
      <c r="D95" s="89"/>
      <c r="E95" s="77"/>
      <c r="F95" s="77"/>
      <c r="H95" s="94">
        <f>Appendices!S95</f>
        <v>0</v>
      </c>
      <c r="I95" s="102">
        <f>Appendices!T95</f>
        <v>0</v>
      </c>
      <c r="J95" s="103" t="str">
        <f>_xlfn.XLOOKUP(H95,Budget!B:B,Budget!O:O,"0")</f>
        <v>0</v>
      </c>
      <c r="K95" s="101">
        <f t="shared" si="1"/>
        <v>0</v>
      </c>
    </row>
    <row r="96" spans="1:11" ht="20.25" customHeight="1">
      <c r="A96" s="79"/>
      <c r="B96" s="77"/>
      <c r="C96" s="97"/>
      <c r="D96" s="89"/>
      <c r="E96" s="77"/>
      <c r="F96" s="77"/>
      <c r="H96" s="94">
        <f>Appendices!S96</f>
        <v>0</v>
      </c>
      <c r="I96" s="102">
        <f>Appendices!T96</f>
        <v>0</v>
      </c>
      <c r="J96" s="103" t="str">
        <f>_xlfn.XLOOKUP(H96,Budget!B:B,Budget!O:O,"0")</f>
        <v>0</v>
      </c>
      <c r="K96" s="101">
        <f t="shared" si="1"/>
        <v>0</v>
      </c>
    </row>
    <row r="97" spans="1:11" ht="20.25" customHeight="1">
      <c r="A97" s="79"/>
      <c r="B97" s="77"/>
      <c r="C97" s="97"/>
      <c r="D97" s="89"/>
      <c r="E97" s="77"/>
      <c r="F97" s="77"/>
      <c r="H97" s="94">
        <f>Appendices!S97</f>
        <v>0</v>
      </c>
      <c r="I97" s="102">
        <f>Appendices!T97</f>
        <v>0</v>
      </c>
      <c r="J97" s="103" t="str">
        <f>_xlfn.XLOOKUP(H97,Budget!B:B,Budget!O:O,"0")</f>
        <v>0</v>
      </c>
      <c r="K97" s="101">
        <f t="shared" si="1"/>
        <v>0</v>
      </c>
    </row>
    <row r="98" spans="1:11" ht="20.25" customHeight="1">
      <c r="A98" s="79"/>
      <c r="B98" s="77"/>
      <c r="C98" s="97"/>
      <c r="D98" s="89"/>
      <c r="E98" s="77"/>
      <c r="F98" s="77"/>
      <c r="H98" s="94">
        <f>Appendices!S98</f>
        <v>0</v>
      </c>
      <c r="I98" s="102">
        <f>Appendices!T98</f>
        <v>0</v>
      </c>
      <c r="J98" s="103" t="str">
        <f>_xlfn.XLOOKUP(H98,Budget!B:B,Budget!O:O,"0")</f>
        <v>0</v>
      </c>
      <c r="K98" s="101">
        <f t="shared" si="1"/>
        <v>0</v>
      </c>
    </row>
    <row r="99" spans="1:11" ht="20.25" customHeight="1">
      <c r="A99" s="79"/>
      <c r="B99" s="77"/>
      <c r="C99" s="97"/>
      <c r="D99" s="89"/>
      <c r="E99" s="77"/>
      <c r="F99" s="77"/>
      <c r="H99" s="94">
        <f>Appendices!S99</f>
        <v>0</v>
      </c>
      <c r="I99" s="102">
        <f>Appendices!T99</f>
        <v>0</v>
      </c>
      <c r="J99" s="103" t="str">
        <f>_xlfn.XLOOKUP(H99,Budget!B:B,Budget!O:O,"0")</f>
        <v>0</v>
      </c>
      <c r="K99" s="101">
        <f t="shared" si="1"/>
        <v>0</v>
      </c>
    </row>
    <row r="100" spans="1:11" ht="20.25" customHeight="1">
      <c r="A100" s="79"/>
      <c r="B100" s="77"/>
      <c r="C100" s="97"/>
      <c r="D100" s="89"/>
      <c r="E100" s="77"/>
      <c r="F100" s="77"/>
      <c r="H100" s="94">
        <f>Appendices!S100</f>
        <v>0</v>
      </c>
      <c r="I100" s="102">
        <f>Appendices!T100</f>
        <v>0</v>
      </c>
      <c r="J100" s="103" t="str">
        <f>_xlfn.XLOOKUP(H100,Budget!B:B,Budget!O:O,"0")</f>
        <v>0</v>
      </c>
      <c r="K100" s="101">
        <f t="shared" si="1"/>
        <v>0</v>
      </c>
    </row>
    <row r="101" spans="1:11" ht="20.25" customHeight="1">
      <c r="A101" s="79"/>
      <c r="B101" s="77"/>
      <c r="C101" s="97"/>
      <c r="D101" s="89"/>
      <c r="E101" s="77"/>
      <c r="F101" s="77"/>
      <c r="J101" s="93"/>
      <c r="K101" s="93"/>
    </row>
    <row r="102" spans="1:11" ht="20.25" customHeight="1">
      <c r="A102" s="79"/>
      <c r="B102" s="77"/>
      <c r="C102" s="97"/>
      <c r="D102" s="89"/>
      <c r="E102" s="77"/>
      <c r="F102" s="77"/>
      <c r="J102" s="93"/>
      <c r="K102" s="93"/>
    </row>
    <row r="103" spans="1:11" ht="20.25" customHeight="1">
      <c r="A103" s="79"/>
      <c r="B103" s="77"/>
      <c r="C103" s="97"/>
      <c r="D103" s="89"/>
      <c r="E103" s="77"/>
      <c r="F103" s="77"/>
      <c r="J103" s="93"/>
      <c r="K103" s="93"/>
    </row>
    <row r="104" spans="1:11" ht="20.25" customHeight="1">
      <c r="A104" s="79"/>
      <c r="B104" s="77"/>
      <c r="C104" s="97"/>
      <c r="D104" s="89"/>
      <c r="E104" s="77"/>
      <c r="F104" s="77"/>
      <c r="J104" s="93"/>
      <c r="K104" s="93"/>
    </row>
    <row r="105" spans="1:11" ht="20.25" customHeight="1">
      <c r="A105" s="79"/>
      <c r="B105" s="77"/>
      <c r="C105" s="97"/>
      <c r="D105" s="89"/>
      <c r="E105" s="77"/>
      <c r="F105" s="77"/>
      <c r="J105" s="93"/>
      <c r="K105" s="93"/>
    </row>
    <row r="106" spans="1:11" ht="20.25" customHeight="1">
      <c r="A106" s="79"/>
      <c r="B106" s="77"/>
      <c r="C106" s="97"/>
      <c r="D106" s="89"/>
      <c r="E106" s="77"/>
      <c r="F106" s="77"/>
      <c r="J106" s="93"/>
      <c r="K106" s="93"/>
    </row>
    <row r="107" spans="1:11" ht="20.25" customHeight="1">
      <c r="A107" s="79"/>
      <c r="B107" s="77"/>
      <c r="C107" s="97"/>
      <c r="D107" s="89"/>
      <c r="E107" s="77"/>
      <c r="F107" s="77"/>
      <c r="J107" s="93"/>
      <c r="K107" s="93"/>
    </row>
    <row r="108" spans="1:11" ht="20.25" customHeight="1">
      <c r="A108" s="79"/>
      <c r="B108" s="77"/>
      <c r="C108" s="97"/>
      <c r="D108" s="89"/>
      <c r="E108" s="77"/>
      <c r="F108" s="77"/>
      <c r="J108" s="93"/>
      <c r="K108" s="93"/>
    </row>
    <row r="109" spans="1:11" ht="20.25" customHeight="1">
      <c r="A109" s="79"/>
      <c r="B109" s="77"/>
      <c r="C109" s="97"/>
      <c r="D109" s="89"/>
      <c r="E109" s="77"/>
      <c r="F109" s="77"/>
      <c r="J109" s="93"/>
      <c r="K109" s="93"/>
    </row>
    <row r="110" spans="1:11" ht="20.25" customHeight="1">
      <c r="A110" s="79"/>
      <c r="B110" s="77"/>
      <c r="C110" s="97"/>
      <c r="D110" s="89"/>
      <c r="E110" s="77"/>
      <c r="F110" s="77"/>
      <c r="J110" s="93"/>
      <c r="K110" s="93"/>
    </row>
    <row r="111" spans="1:11" ht="20.25" customHeight="1">
      <c r="A111" s="79"/>
      <c r="B111" s="77"/>
      <c r="C111" s="97"/>
      <c r="D111" s="89"/>
      <c r="E111" s="77"/>
      <c r="F111" s="77"/>
      <c r="J111" s="93"/>
      <c r="K111" s="93"/>
    </row>
    <row r="112" spans="1:11" ht="20.25" customHeight="1">
      <c r="A112" s="79"/>
      <c r="B112" s="77"/>
      <c r="C112" s="97"/>
      <c r="D112" s="89"/>
      <c r="E112" s="77"/>
      <c r="F112" s="77"/>
      <c r="J112" s="93"/>
      <c r="K112" s="93"/>
    </row>
    <row r="113" spans="1:11" ht="20.25" customHeight="1">
      <c r="A113" s="79"/>
      <c r="B113" s="77"/>
      <c r="C113" s="97"/>
      <c r="D113" s="89"/>
      <c r="E113" s="77"/>
      <c r="F113" s="77"/>
      <c r="J113" s="93"/>
      <c r="K113" s="93"/>
    </row>
    <row r="114" spans="1:11" ht="20.25" customHeight="1">
      <c r="A114" s="79"/>
      <c r="B114" s="77"/>
      <c r="C114" s="97"/>
      <c r="D114" s="89"/>
      <c r="E114" s="77"/>
      <c r="F114" s="77"/>
      <c r="J114" s="93"/>
      <c r="K114" s="93"/>
    </row>
    <row r="115" spans="1:11" ht="20.25" customHeight="1">
      <c r="A115" s="79"/>
      <c r="B115" s="77"/>
      <c r="C115" s="97"/>
      <c r="D115" s="89"/>
      <c r="E115" s="77"/>
      <c r="F115" s="77"/>
      <c r="J115" s="93"/>
      <c r="K115" s="93"/>
    </row>
    <row r="116" spans="1:11" ht="20.25" customHeight="1">
      <c r="A116" s="79"/>
      <c r="B116" s="77"/>
      <c r="C116" s="97"/>
      <c r="D116" s="89"/>
      <c r="E116" s="77"/>
      <c r="F116" s="77"/>
      <c r="J116" s="93"/>
      <c r="K116" s="93"/>
    </row>
    <row r="117" spans="1:11" ht="20.25" customHeight="1">
      <c r="A117" s="79"/>
      <c r="B117" s="77"/>
      <c r="C117" s="97"/>
      <c r="D117" s="89"/>
      <c r="E117" s="77"/>
      <c r="F117" s="77"/>
      <c r="J117" s="93"/>
      <c r="K117" s="93"/>
    </row>
    <row r="118" spans="1:11" ht="20.25" customHeight="1">
      <c r="A118" s="79"/>
      <c r="B118" s="77"/>
      <c r="C118" s="97"/>
      <c r="D118" s="89"/>
      <c r="E118" s="77"/>
      <c r="F118" s="77"/>
      <c r="J118" s="93"/>
      <c r="K118" s="93"/>
    </row>
    <row r="119" spans="1:11" ht="20.25" customHeight="1">
      <c r="A119" s="79"/>
      <c r="B119" s="77"/>
      <c r="C119" s="97"/>
      <c r="D119" s="89"/>
      <c r="E119" s="77"/>
      <c r="F119" s="77"/>
      <c r="J119" s="93"/>
      <c r="K119" s="93"/>
    </row>
    <row r="120" spans="1:11" ht="20.25" customHeight="1">
      <c r="A120" s="79"/>
      <c r="B120" s="77"/>
      <c r="C120" s="97"/>
      <c r="D120" s="89"/>
      <c r="E120" s="77"/>
      <c r="F120" s="77"/>
      <c r="J120" s="93"/>
      <c r="K120" s="93"/>
    </row>
    <row r="121" spans="1:11" ht="20.25" customHeight="1">
      <c r="A121" s="79"/>
      <c r="B121" s="77"/>
      <c r="C121" s="97"/>
      <c r="D121" s="89"/>
      <c r="E121" s="77"/>
      <c r="F121" s="77"/>
      <c r="J121" s="93"/>
      <c r="K121" s="93"/>
    </row>
    <row r="122" spans="1:11" ht="20.25" customHeight="1">
      <c r="A122" s="79"/>
      <c r="B122" s="77"/>
      <c r="C122" s="97"/>
      <c r="D122" s="89"/>
      <c r="E122" s="77"/>
      <c r="F122" s="77"/>
      <c r="J122" s="93"/>
      <c r="K122" s="93"/>
    </row>
    <row r="123" spans="1:11" ht="20.25" customHeight="1">
      <c r="A123" s="79"/>
      <c r="B123" s="77"/>
      <c r="C123" s="97"/>
      <c r="D123" s="89"/>
      <c r="E123" s="77"/>
      <c r="F123" s="77"/>
      <c r="J123" s="93"/>
      <c r="K123" s="93"/>
    </row>
    <row r="124" spans="1:11" ht="20.25" customHeight="1">
      <c r="A124" s="79"/>
      <c r="B124" s="77"/>
      <c r="C124" s="97"/>
      <c r="D124" s="89"/>
      <c r="E124" s="77"/>
      <c r="F124" s="77"/>
      <c r="J124" s="93"/>
      <c r="K124" s="93"/>
    </row>
    <row r="125" spans="1:11" ht="20.25" customHeight="1">
      <c r="A125" s="79"/>
      <c r="B125" s="77"/>
      <c r="C125" s="97"/>
      <c r="D125" s="89"/>
      <c r="E125" s="77"/>
      <c r="F125" s="77"/>
      <c r="J125" s="93"/>
      <c r="K125" s="93"/>
    </row>
    <row r="126" spans="1:11" ht="20.25" customHeight="1">
      <c r="A126" s="79"/>
      <c r="B126" s="77"/>
      <c r="C126" s="97"/>
      <c r="D126" s="89"/>
      <c r="E126" s="77"/>
      <c r="F126" s="77"/>
      <c r="J126" s="93"/>
      <c r="K126" s="93"/>
    </row>
    <row r="127" spans="1:11" ht="20.25" customHeight="1">
      <c r="A127" s="79"/>
      <c r="B127" s="77"/>
      <c r="C127" s="97"/>
      <c r="D127" s="89"/>
      <c r="E127" s="77"/>
      <c r="F127" s="77"/>
      <c r="J127" s="93"/>
      <c r="K127" s="93"/>
    </row>
    <row r="128" spans="1:11" ht="20.25" customHeight="1">
      <c r="A128" s="79"/>
      <c r="B128" s="77"/>
      <c r="C128" s="97"/>
      <c r="D128" s="89"/>
      <c r="E128" s="77"/>
      <c r="F128" s="77"/>
      <c r="J128" s="93"/>
      <c r="K128" s="93"/>
    </row>
    <row r="129" spans="1:11" ht="20.25" customHeight="1">
      <c r="A129" s="79"/>
      <c r="B129" s="77"/>
      <c r="C129" s="97"/>
      <c r="D129" s="89"/>
      <c r="E129" s="77"/>
      <c r="F129" s="77"/>
      <c r="J129" s="93"/>
      <c r="K129" s="93"/>
    </row>
    <row r="130" spans="1:11" ht="20.25" customHeight="1">
      <c r="A130" s="79"/>
      <c r="B130" s="77"/>
      <c r="C130" s="97"/>
      <c r="D130" s="89"/>
      <c r="E130" s="77"/>
      <c r="F130" s="77"/>
      <c r="J130" s="93"/>
      <c r="K130" s="93"/>
    </row>
    <row r="131" spans="1:11" ht="20.25" customHeight="1">
      <c r="A131" s="79"/>
      <c r="B131" s="77"/>
      <c r="C131" s="97"/>
      <c r="D131" s="89"/>
      <c r="E131" s="77"/>
      <c r="F131" s="77"/>
      <c r="J131" s="93"/>
      <c r="K131" s="93"/>
    </row>
    <row r="132" spans="1:11" ht="20.25" customHeight="1">
      <c r="A132" s="79"/>
      <c r="B132" s="77"/>
      <c r="C132" s="97"/>
      <c r="D132" s="89"/>
      <c r="E132" s="77"/>
      <c r="F132" s="77"/>
      <c r="J132" s="93"/>
      <c r="K132" s="93"/>
    </row>
    <row r="133" spans="1:11" ht="20.25" customHeight="1">
      <c r="A133" s="79"/>
      <c r="B133" s="77"/>
      <c r="C133" s="97"/>
      <c r="D133" s="89"/>
      <c r="E133" s="77"/>
      <c r="F133" s="77"/>
      <c r="J133" s="93"/>
      <c r="K133" s="93"/>
    </row>
    <row r="134" spans="1:11" ht="20.25" customHeight="1">
      <c r="A134" s="79"/>
      <c r="B134" s="77"/>
      <c r="C134" s="97"/>
      <c r="D134" s="89"/>
      <c r="E134" s="77"/>
      <c r="F134" s="77"/>
      <c r="J134" s="93"/>
      <c r="K134" s="93"/>
    </row>
    <row r="135" spans="1:11" ht="20.25" customHeight="1">
      <c r="A135" s="79"/>
      <c r="B135" s="77"/>
      <c r="C135" s="97"/>
      <c r="D135" s="89"/>
      <c r="E135" s="77"/>
      <c r="F135" s="77"/>
      <c r="J135" s="93"/>
      <c r="K135" s="93"/>
    </row>
    <row r="136" spans="1:11" ht="20.25" customHeight="1">
      <c r="A136" s="79"/>
      <c r="B136" s="77"/>
      <c r="C136" s="97"/>
      <c r="D136" s="89"/>
      <c r="E136" s="77"/>
      <c r="F136" s="77"/>
      <c r="J136" s="93"/>
      <c r="K136" s="93"/>
    </row>
    <row r="137" spans="1:11" ht="20.25" customHeight="1">
      <c r="A137" s="79"/>
      <c r="B137" s="77"/>
      <c r="C137" s="97"/>
      <c r="D137" s="89"/>
      <c r="E137" s="77"/>
      <c r="F137" s="77"/>
      <c r="J137" s="93"/>
      <c r="K137" s="93"/>
    </row>
    <row r="138" spans="1:11" ht="20.25" customHeight="1">
      <c r="A138" s="79"/>
      <c r="B138" s="77"/>
      <c r="C138" s="97"/>
      <c r="D138" s="89"/>
      <c r="E138" s="77"/>
      <c r="F138" s="77"/>
      <c r="J138" s="93"/>
      <c r="K138" s="93"/>
    </row>
    <row r="139" spans="1:11" ht="20.25" customHeight="1">
      <c r="A139" s="79"/>
      <c r="B139" s="77"/>
      <c r="C139" s="97"/>
      <c r="D139" s="89"/>
      <c r="E139" s="77"/>
      <c r="F139" s="77"/>
      <c r="J139" s="93"/>
      <c r="K139" s="93"/>
    </row>
    <row r="140" spans="1:11" ht="20.25" customHeight="1">
      <c r="A140" s="79"/>
      <c r="B140" s="77"/>
      <c r="C140" s="97"/>
      <c r="D140" s="89"/>
      <c r="E140" s="77"/>
      <c r="F140" s="77"/>
      <c r="J140" s="93"/>
      <c r="K140" s="93"/>
    </row>
    <row r="141" spans="1:11" ht="20.25" customHeight="1">
      <c r="A141" s="79"/>
      <c r="B141" s="77"/>
      <c r="C141" s="97"/>
      <c r="D141" s="89"/>
      <c r="E141" s="77"/>
      <c r="F141" s="77"/>
      <c r="J141" s="93"/>
      <c r="K141" s="93"/>
    </row>
    <row r="142" spans="1:11" ht="20.25" customHeight="1">
      <c r="A142" s="79"/>
      <c r="B142" s="77"/>
      <c r="C142" s="97"/>
      <c r="D142" s="89"/>
      <c r="E142" s="77"/>
      <c r="F142" s="77"/>
      <c r="J142" s="93"/>
      <c r="K142" s="93"/>
    </row>
    <row r="143" spans="1:11" ht="20.25" customHeight="1">
      <c r="A143" s="79"/>
      <c r="B143" s="77"/>
      <c r="C143" s="97"/>
      <c r="D143" s="89"/>
      <c r="E143" s="77"/>
      <c r="F143" s="77"/>
      <c r="J143" s="93"/>
      <c r="K143" s="93"/>
    </row>
    <row r="144" spans="1:11" ht="20.25" customHeight="1">
      <c r="A144" s="79"/>
      <c r="B144" s="77"/>
      <c r="C144" s="97"/>
      <c r="D144" s="89"/>
      <c r="E144" s="77"/>
      <c r="F144" s="77"/>
      <c r="J144" s="93"/>
      <c r="K144" s="93"/>
    </row>
    <row r="145" spans="1:11" ht="20.25" customHeight="1">
      <c r="A145" s="79"/>
      <c r="B145" s="77"/>
      <c r="C145" s="97"/>
      <c r="D145" s="89"/>
      <c r="E145" s="77"/>
      <c r="F145" s="77"/>
      <c r="J145" s="93"/>
      <c r="K145" s="93"/>
    </row>
    <row r="146" spans="1:11" ht="20.25" customHeight="1">
      <c r="A146" s="79"/>
      <c r="B146" s="77"/>
      <c r="C146" s="97"/>
      <c r="D146" s="89"/>
      <c r="E146" s="77"/>
      <c r="F146" s="77"/>
      <c r="J146" s="93"/>
      <c r="K146" s="93"/>
    </row>
    <row r="147" spans="1:11" ht="20.25" customHeight="1">
      <c r="A147" s="79"/>
      <c r="B147" s="77"/>
      <c r="C147" s="97"/>
      <c r="D147" s="89"/>
      <c r="E147" s="77"/>
      <c r="F147" s="77"/>
      <c r="J147" s="93"/>
      <c r="K147" s="93"/>
    </row>
    <row r="148" spans="1:11" ht="20.25" customHeight="1">
      <c r="A148" s="79"/>
      <c r="B148" s="77"/>
      <c r="C148" s="97"/>
      <c r="D148" s="89"/>
      <c r="E148" s="77"/>
      <c r="F148" s="77"/>
      <c r="J148" s="93"/>
      <c r="K148" s="93"/>
    </row>
    <row r="149" spans="1:11" ht="20.25" customHeight="1">
      <c r="A149" s="79"/>
      <c r="B149" s="77"/>
      <c r="C149" s="97"/>
      <c r="D149" s="89"/>
      <c r="E149" s="77"/>
      <c r="F149" s="77"/>
      <c r="J149" s="93"/>
      <c r="K149" s="93"/>
    </row>
    <row r="150" spans="1:11" ht="20.25" customHeight="1">
      <c r="A150" s="79"/>
      <c r="B150" s="77"/>
      <c r="C150" s="97"/>
      <c r="D150" s="89"/>
      <c r="E150" s="77"/>
      <c r="F150" s="77"/>
      <c r="J150" s="93"/>
      <c r="K150" s="93"/>
    </row>
    <row r="151" spans="1:11" ht="20.25" customHeight="1">
      <c r="A151" s="79"/>
      <c r="B151" s="77"/>
      <c r="C151" s="97"/>
      <c r="D151" s="89"/>
      <c r="E151" s="77"/>
      <c r="F151" s="77"/>
      <c r="J151" s="93"/>
      <c r="K151" s="93"/>
    </row>
    <row r="152" spans="1:11" ht="20.25" customHeight="1">
      <c r="A152" s="79"/>
      <c r="B152" s="77"/>
      <c r="C152" s="97"/>
      <c r="D152" s="89"/>
      <c r="E152" s="77"/>
      <c r="F152" s="77"/>
      <c r="J152" s="93"/>
      <c r="K152" s="93"/>
    </row>
    <row r="153" spans="1:11" ht="20.25" customHeight="1">
      <c r="A153" s="79"/>
      <c r="B153" s="77"/>
      <c r="C153" s="97"/>
      <c r="D153" s="89"/>
      <c r="E153" s="77"/>
      <c r="F153" s="77"/>
      <c r="J153" s="93"/>
      <c r="K153" s="93"/>
    </row>
    <row r="154" spans="1:11" ht="20.25" customHeight="1">
      <c r="A154" s="79"/>
      <c r="B154" s="77"/>
      <c r="C154" s="97"/>
      <c r="D154" s="89"/>
      <c r="E154" s="77"/>
      <c r="F154" s="77"/>
      <c r="J154" s="93"/>
      <c r="K154" s="93"/>
    </row>
    <row r="155" spans="1:11" ht="20.25" customHeight="1">
      <c r="A155" s="79"/>
      <c r="B155" s="77"/>
      <c r="C155" s="97"/>
      <c r="D155" s="89"/>
      <c r="E155" s="77"/>
      <c r="F155" s="77"/>
      <c r="J155" s="93"/>
      <c r="K155" s="93"/>
    </row>
    <row r="156" spans="1:11" ht="20.25" customHeight="1">
      <c r="A156" s="79"/>
      <c r="B156" s="77"/>
      <c r="C156" s="97"/>
      <c r="D156" s="89"/>
      <c r="E156" s="77"/>
      <c r="F156" s="77"/>
      <c r="J156" s="93"/>
      <c r="K156" s="93"/>
    </row>
    <row r="157" spans="1:11" ht="20.25" customHeight="1">
      <c r="A157" s="79"/>
      <c r="B157" s="77"/>
      <c r="C157" s="97"/>
      <c r="D157" s="89"/>
      <c r="E157" s="77"/>
      <c r="F157" s="77"/>
      <c r="J157" s="93"/>
      <c r="K157" s="93"/>
    </row>
    <row r="158" spans="1:11" ht="20.25" customHeight="1">
      <c r="A158" s="79"/>
      <c r="B158" s="77"/>
      <c r="C158" s="97"/>
      <c r="D158" s="89"/>
      <c r="E158" s="77"/>
      <c r="F158" s="77"/>
      <c r="J158" s="93"/>
      <c r="K158" s="93"/>
    </row>
    <row r="159" spans="1:11" ht="20.25" customHeight="1">
      <c r="A159" s="79"/>
      <c r="B159" s="77"/>
      <c r="C159" s="97"/>
      <c r="D159" s="89"/>
      <c r="E159" s="77"/>
      <c r="F159" s="77"/>
      <c r="J159" s="93"/>
      <c r="K159" s="93"/>
    </row>
    <row r="160" spans="1:11" ht="20.25" customHeight="1">
      <c r="A160" s="79"/>
      <c r="B160" s="77"/>
      <c r="C160" s="97"/>
      <c r="D160" s="89"/>
      <c r="E160" s="77"/>
      <c r="F160" s="77"/>
      <c r="J160" s="93"/>
      <c r="K160" s="93"/>
    </row>
    <row r="161" spans="1:11" ht="20.25" customHeight="1">
      <c r="A161" s="79"/>
      <c r="B161" s="77"/>
      <c r="C161" s="97"/>
      <c r="D161" s="89"/>
      <c r="E161" s="77"/>
      <c r="F161" s="77"/>
      <c r="J161" s="93"/>
      <c r="K161" s="93"/>
    </row>
    <row r="162" spans="1:11" ht="20.25" customHeight="1">
      <c r="A162" s="79"/>
      <c r="B162" s="77"/>
      <c r="C162" s="97"/>
      <c r="D162" s="89"/>
      <c r="E162" s="77"/>
      <c r="F162" s="77"/>
      <c r="J162" s="93"/>
      <c r="K162" s="93"/>
    </row>
    <row r="163" spans="1:11" ht="20.25" customHeight="1">
      <c r="A163" s="79"/>
      <c r="B163" s="77"/>
      <c r="C163" s="97"/>
      <c r="D163" s="89"/>
      <c r="E163" s="77"/>
      <c r="F163" s="77"/>
      <c r="J163" s="93"/>
      <c r="K163" s="93"/>
    </row>
    <row r="164" spans="1:11" ht="20.25" customHeight="1">
      <c r="A164" s="79"/>
      <c r="B164" s="77"/>
      <c r="C164" s="97"/>
      <c r="D164" s="89"/>
      <c r="E164" s="77"/>
      <c r="F164" s="77"/>
      <c r="J164" s="93"/>
      <c r="K164" s="93"/>
    </row>
    <row r="165" spans="1:11" ht="20.25" customHeight="1">
      <c r="A165" s="79"/>
      <c r="B165" s="77"/>
      <c r="C165" s="97"/>
      <c r="D165" s="89"/>
      <c r="E165" s="77"/>
      <c r="F165" s="77"/>
      <c r="J165" s="93"/>
      <c r="K165" s="93"/>
    </row>
    <row r="166" spans="1:11" ht="20.25" customHeight="1">
      <c r="A166" s="79"/>
      <c r="B166" s="77"/>
      <c r="C166" s="97"/>
      <c r="D166" s="89"/>
      <c r="E166" s="77"/>
      <c r="F166" s="77"/>
      <c r="J166" s="93"/>
      <c r="K166" s="93"/>
    </row>
    <row r="167" spans="1:11" ht="20.25" customHeight="1">
      <c r="A167" s="79"/>
      <c r="B167" s="77"/>
      <c r="C167" s="97"/>
      <c r="D167" s="89"/>
      <c r="E167" s="77"/>
      <c r="F167" s="77"/>
      <c r="J167" s="93"/>
      <c r="K167" s="93"/>
    </row>
    <row r="168" spans="1:11" ht="20.25" customHeight="1">
      <c r="A168" s="79"/>
      <c r="B168" s="77"/>
      <c r="C168" s="97"/>
      <c r="D168" s="89"/>
      <c r="E168" s="77"/>
      <c r="F168" s="77"/>
      <c r="J168" s="93"/>
      <c r="K168" s="93"/>
    </row>
    <row r="169" spans="1:11" ht="20.25" customHeight="1">
      <c r="A169" s="79"/>
      <c r="B169" s="77"/>
      <c r="C169" s="97"/>
      <c r="D169" s="89"/>
      <c r="E169" s="77"/>
      <c r="F169" s="77"/>
      <c r="J169" s="93"/>
      <c r="K169" s="93"/>
    </row>
    <row r="170" spans="1:11" ht="20.25" customHeight="1">
      <c r="A170" s="79"/>
      <c r="B170" s="77"/>
      <c r="C170" s="97"/>
      <c r="D170" s="89"/>
      <c r="E170" s="77"/>
      <c r="F170" s="77"/>
      <c r="J170" s="93"/>
      <c r="K170" s="93"/>
    </row>
    <row r="171" spans="1:11" ht="20.25" customHeight="1">
      <c r="A171" s="79"/>
      <c r="B171" s="77"/>
      <c r="C171" s="97"/>
      <c r="D171" s="89"/>
      <c r="E171" s="77"/>
      <c r="F171" s="77"/>
      <c r="J171" s="93"/>
      <c r="K171" s="93"/>
    </row>
    <row r="172" spans="1:11" ht="20.25" customHeight="1">
      <c r="A172" s="79"/>
      <c r="B172" s="77"/>
      <c r="C172" s="97"/>
      <c r="D172" s="89"/>
      <c r="E172" s="77"/>
      <c r="F172" s="77"/>
      <c r="J172" s="93"/>
      <c r="K172" s="93"/>
    </row>
    <row r="173" spans="1:11" ht="20.25" customHeight="1">
      <c r="A173" s="79"/>
      <c r="B173" s="77"/>
      <c r="C173" s="97"/>
      <c r="D173" s="89"/>
      <c r="E173" s="77"/>
      <c r="F173" s="77"/>
      <c r="J173" s="93"/>
      <c r="K173" s="93"/>
    </row>
    <row r="174" spans="1:11" ht="20.25" customHeight="1">
      <c r="A174" s="79"/>
      <c r="B174" s="77"/>
      <c r="C174" s="97"/>
      <c r="D174" s="89"/>
      <c r="E174" s="77"/>
      <c r="F174" s="77"/>
      <c r="J174" s="93"/>
      <c r="K174" s="93"/>
    </row>
    <row r="175" spans="1:11" ht="20.25" customHeight="1">
      <c r="A175" s="79"/>
      <c r="B175" s="77"/>
      <c r="C175" s="97"/>
      <c r="D175" s="89"/>
      <c r="E175" s="77"/>
      <c r="F175" s="77"/>
      <c r="J175" s="93"/>
      <c r="K175" s="93"/>
    </row>
    <row r="176" spans="1:11" ht="20.25" customHeight="1">
      <c r="A176" s="79"/>
      <c r="B176" s="77"/>
      <c r="C176" s="97"/>
      <c r="D176" s="89"/>
      <c r="E176" s="77"/>
      <c r="F176" s="77"/>
      <c r="J176" s="93"/>
      <c r="K176" s="93"/>
    </row>
    <row r="177" spans="1:11" ht="20.25" customHeight="1">
      <c r="A177" s="79"/>
      <c r="B177" s="77"/>
      <c r="C177" s="97"/>
      <c r="D177" s="89"/>
      <c r="E177" s="77"/>
      <c r="F177" s="77"/>
      <c r="J177" s="93"/>
      <c r="K177" s="93"/>
    </row>
    <row r="178" spans="1:11" ht="20.25" customHeight="1">
      <c r="A178" s="79"/>
      <c r="B178" s="77"/>
      <c r="C178" s="97"/>
      <c r="D178" s="89"/>
      <c r="E178" s="77"/>
      <c r="F178" s="77"/>
      <c r="J178" s="93"/>
      <c r="K178" s="93"/>
    </row>
    <row r="179" spans="1:11" ht="20.25" customHeight="1">
      <c r="A179" s="79"/>
      <c r="B179" s="77"/>
      <c r="C179" s="97"/>
      <c r="D179" s="89"/>
      <c r="E179" s="77"/>
      <c r="F179" s="77"/>
      <c r="J179" s="93"/>
      <c r="K179" s="93"/>
    </row>
    <row r="180" spans="1:11" ht="20.25" customHeight="1">
      <c r="A180" s="79"/>
      <c r="B180" s="77"/>
      <c r="C180" s="97"/>
      <c r="D180" s="89"/>
      <c r="E180" s="77"/>
      <c r="F180" s="77"/>
      <c r="J180" s="93"/>
      <c r="K180" s="93"/>
    </row>
    <row r="181" spans="1:11" ht="20.25" customHeight="1">
      <c r="A181" s="79"/>
      <c r="B181" s="77"/>
      <c r="C181" s="97"/>
      <c r="D181" s="89"/>
      <c r="E181" s="77"/>
      <c r="F181" s="77"/>
      <c r="J181" s="93"/>
      <c r="K181" s="93"/>
    </row>
    <row r="182" spans="1:11" ht="20.25" customHeight="1">
      <c r="A182" s="79"/>
      <c r="B182" s="77"/>
      <c r="C182" s="97"/>
      <c r="D182" s="89"/>
      <c r="E182" s="77"/>
      <c r="F182" s="77"/>
      <c r="J182" s="93"/>
      <c r="K182" s="93"/>
    </row>
    <row r="183" spans="1:11" ht="20.25" customHeight="1">
      <c r="A183" s="79"/>
      <c r="B183" s="77"/>
      <c r="C183" s="97"/>
      <c r="D183" s="89"/>
      <c r="E183" s="77"/>
      <c r="F183" s="77"/>
      <c r="J183" s="93"/>
      <c r="K183" s="93"/>
    </row>
    <row r="184" spans="1:11" ht="20.25" customHeight="1">
      <c r="A184" s="79"/>
      <c r="B184" s="77"/>
      <c r="C184" s="97"/>
      <c r="D184" s="89"/>
      <c r="E184" s="77"/>
      <c r="F184" s="77"/>
      <c r="J184" s="93"/>
      <c r="K184" s="93"/>
    </row>
    <row r="185" spans="1:11" ht="20.25" customHeight="1">
      <c r="A185" s="79"/>
      <c r="B185" s="77"/>
      <c r="C185" s="97"/>
      <c r="D185" s="89"/>
      <c r="E185" s="77"/>
      <c r="F185" s="77"/>
      <c r="J185" s="93"/>
      <c r="K185" s="93"/>
    </row>
    <row r="186" spans="1:11" ht="20.25" customHeight="1">
      <c r="A186" s="79"/>
      <c r="B186" s="77"/>
      <c r="C186" s="97"/>
      <c r="D186" s="89"/>
      <c r="E186" s="77"/>
      <c r="F186" s="77"/>
      <c r="J186" s="93"/>
      <c r="K186" s="93"/>
    </row>
    <row r="187" spans="1:11" ht="20.25" customHeight="1">
      <c r="A187" s="79"/>
      <c r="B187" s="77"/>
      <c r="C187" s="97"/>
      <c r="D187" s="89"/>
      <c r="E187" s="77"/>
      <c r="F187" s="77"/>
      <c r="J187" s="93"/>
      <c r="K187" s="93"/>
    </row>
    <row r="188" spans="1:11" ht="20.25" customHeight="1">
      <c r="A188" s="79"/>
      <c r="B188" s="77"/>
      <c r="C188" s="97"/>
      <c r="D188" s="89"/>
      <c r="E188" s="77"/>
      <c r="F188" s="77"/>
      <c r="J188" s="93"/>
      <c r="K188" s="93"/>
    </row>
    <row r="189" spans="1:11" ht="20.25" customHeight="1">
      <c r="A189" s="79"/>
      <c r="B189" s="77"/>
      <c r="C189" s="97"/>
      <c r="D189" s="89"/>
      <c r="E189" s="77"/>
      <c r="F189" s="77"/>
      <c r="J189" s="93"/>
      <c r="K189" s="93"/>
    </row>
    <row r="190" spans="1:11" ht="20.25" customHeight="1">
      <c r="A190" s="79"/>
      <c r="B190" s="77"/>
      <c r="C190" s="97"/>
      <c r="D190" s="89"/>
      <c r="E190" s="77"/>
      <c r="F190" s="77"/>
      <c r="J190" s="93"/>
      <c r="K190" s="93"/>
    </row>
    <row r="191" spans="1:11" ht="20.25" customHeight="1">
      <c r="A191" s="79"/>
      <c r="B191" s="77"/>
      <c r="C191" s="97"/>
      <c r="D191" s="89"/>
      <c r="E191" s="77"/>
      <c r="F191" s="77"/>
      <c r="J191" s="93"/>
      <c r="K191" s="93"/>
    </row>
    <row r="192" spans="1:11" ht="20.25" customHeight="1">
      <c r="A192" s="79"/>
      <c r="B192" s="77"/>
      <c r="C192" s="97"/>
      <c r="D192" s="89"/>
      <c r="E192" s="77"/>
      <c r="F192" s="77"/>
      <c r="J192" s="93"/>
      <c r="K192" s="93"/>
    </row>
    <row r="193" spans="1:11" ht="20.25" customHeight="1">
      <c r="A193" s="79"/>
      <c r="B193" s="77"/>
      <c r="C193" s="97"/>
      <c r="D193" s="89"/>
      <c r="E193" s="77"/>
      <c r="F193" s="77"/>
      <c r="J193" s="93"/>
      <c r="K193" s="93"/>
    </row>
    <row r="194" spans="1:11" ht="20.25" customHeight="1">
      <c r="A194" s="79"/>
      <c r="B194" s="77"/>
      <c r="C194" s="97"/>
      <c r="D194" s="89"/>
      <c r="E194" s="77"/>
      <c r="F194" s="77"/>
      <c r="J194" s="93"/>
      <c r="K194" s="93"/>
    </row>
    <row r="195" spans="1:11" ht="20.25" customHeight="1">
      <c r="A195" s="79"/>
      <c r="B195" s="77"/>
      <c r="C195" s="97"/>
      <c r="D195" s="89"/>
      <c r="E195" s="77"/>
      <c r="F195" s="77"/>
      <c r="J195" s="93"/>
      <c r="K195" s="93"/>
    </row>
    <row r="196" spans="1:11" ht="20.25" customHeight="1">
      <c r="A196" s="79"/>
      <c r="B196" s="77"/>
      <c r="C196" s="97"/>
      <c r="D196" s="89"/>
      <c r="E196" s="77"/>
      <c r="F196" s="77"/>
      <c r="J196" s="93"/>
      <c r="K196" s="93"/>
    </row>
    <row r="197" spans="1:11" ht="20.25" customHeight="1">
      <c r="A197" s="79"/>
      <c r="B197" s="77"/>
      <c r="C197" s="97"/>
      <c r="D197" s="89"/>
      <c r="E197" s="77"/>
      <c r="F197" s="77"/>
      <c r="J197" s="93"/>
      <c r="K197" s="93"/>
    </row>
    <row r="198" spans="1:11" ht="20.25" customHeight="1">
      <c r="A198" s="79"/>
      <c r="B198" s="77"/>
      <c r="C198" s="97"/>
      <c r="D198" s="89"/>
      <c r="E198" s="77"/>
      <c r="F198" s="77"/>
      <c r="J198" s="93"/>
      <c r="K198" s="93"/>
    </row>
    <row r="199" spans="1:11" ht="20.25" customHeight="1">
      <c r="A199" s="79"/>
      <c r="B199" s="77"/>
      <c r="C199" s="97"/>
      <c r="D199" s="89"/>
      <c r="E199" s="77"/>
      <c r="F199" s="77"/>
      <c r="J199" s="93"/>
      <c r="K199" s="93"/>
    </row>
    <row r="200" spans="1:11" ht="20.25" customHeight="1">
      <c r="A200" s="79"/>
      <c r="B200" s="77"/>
      <c r="C200" s="97"/>
      <c r="D200" s="89"/>
      <c r="E200" s="77"/>
      <c r="F200" s="77"/>
      <c r="J200" s="93"/>
      <c r="K200" s="93"/>
    </row>
    <row r="201" spans="1:11" ht="20.25" customHeight="1">
      <c r="A201" s="79"/>
      <c r="B201" s="77"/>
      <c r="C201" s="97"/>
      <c r="D201" s="89"/>
      <c r="E201" s="77"/>
      <c r="F201" s="77"/>
      <c r="J201" s="93"/>
      <c r="K201" s="93"/>
    </row>
    <row r="202" spans="1:11" ht="20.25" customHeight="1">
      <c r="A202" s="79"/>
      <c r="B202" s="77"/>
      <c r="C202" s="97"/>
      <c r="D202" s="89"/>
      <c r="E202" s="77"/>
      <c r="F202" s="77"/>
      <c r="J202" s="93"/>
      <c r="K202" s="93"/>
    </row>
    <row r="203" spans="1:11" ht="20.25" customHeight="1">
      <c r="A203" s="79"/>
      <c r="B203" s="77"/>
      <c r="C203" s="97"/>
      <c r="D203" s="89"/>
      <c r="E203" s="77"/>
      <c r="F203" s="77"/>
      <c r="J203" s="93"/>
      <c r="K203" s="93"/>
    </row>
    <row r="204" spans="1:11" ht="20.25" customHeight="1">
      <c r="A204" s="79"/>
      <c r="B204" s="77"/>
      <c r="C204" s="97"/>
      <c r="D204" s="89"/>
      <c r="E204" s="77"/>
      <c r="F204" s="77"/>
      <c r="J204" s="93"/>
      <c r="K204" s="93"/>
    </row>
    <row r="205" spans="1:11" ht="20.25" customHeight="1">
      <c r="A205" s="79"/>
      <c r="B205" s="77"/>
      <c r="C205" s="97"/>
      <c r="D205" s="89"/>
      <c r="E205" s="77"/>
      <c r="F205" s="77"/>
      <c r="J205" s="93"/>
      <c r="K205" s="93"/>
    </row>
    <row r="206" spans="1:11" ht="20.25" customHeight="1">
      <c r="A206" s="79"/>
      <c r="B206" s="77"/>
      <c r="C206" s="97"/>
      <c r="D206" s="89"/>
      <c r="E206" s="77"/>
      <c r="F206" s="77"/>
      <c r="J206" s="93"/>
      <c r="K206" s="93"/>
    </row>
    <row r="207" spans="1:11" ht="20.25" customHeight="1">
      <c r="A207" s="79"/>
      <c r="B207" s="77"/>
      <c r="C207" s="97"/>
      <c r="D207" s="89"/>
      <c r="E207" s="77"/>
      <c r="F207" s="77"/>
      <c r="J207" s="93"/>
      <c r="K207" s="93"/>
    </row>
    <row r="208" spans="1:11" ht="20.25" customHeight="1">
      <c r="A208" s="79"/>
      <c r="B208" s="77"/>
      <c r="C208" s="97"/>
      <c r="D208" s="89"/>
      <c r="E208" s="77"/>
      <c r="F208" s="77"/>
      <c r="J208" s="93"/>
      <c r="K208" s="93"/>
    </row>
    <row r="209" spans="1:11" ht="20.25" customHeight="1">
      <c r="A209" s="79"/>
      <c r="B209" s="77"/>
      <c r="C209" s="97"/>
      <c r="D209" s="89"/>
      <c r="E209" s="77"/>
      <c r="F209" s="77"/>
      <c r="J209" s="93"/>
      <c r="K209" s="93"/>
    </row>
    <row r="210" spans="1:11" ht="20.25" customHeight="1">
      <c r="A210" s="79"/>
      <c r="B210" s="77"/>
      <c r="C210" s="97"/>
      <c r="D210" s="89"/>
      <c r="E210" s="77"/>
      <c r="F210" s="77"/>
      <c r="J210" s="93"/>
      <c r="K210" s="93"/>
    </row>
    <row r="211" spans="1:11" ht="20.25" customHeight="1">
      <c r="A211" s="79"/>
      <c r="B211" s="77"/>
      <c r="C211" s="97"/>
      <c r="D211" s="89"/>
      <c r="E211" s="77"/>
      <c r="F211" s="77"/>
      <c r="J211" s="93"/>
      <c r="K211" s="93"/>
    </row>
    <row r="212" spans="1:11" ht="20.25" customHeight="1">
      <c r="A212" s="79"/>
      <c r="B212" s="77"/>
      <c r="C212" s="97"/>
      <c r="D212" s="89"/>
      <c r="E212" s="77"/>
      <c r="F212" s="77"/>
      <c r="J212" s="93"/>
      <c r="K212" s="93"/>
    </row>
    <row r="213" spans="1:11" ht="20.25" customHeight="1">
      <c r="A213" s="79"/>
      <c r="B213" s="77"/>
      <c r="C213" s="97"/>
      <c r="D213" s="89"/>
      <c r="E213" s="77"/>
      <c r="F213" s="77"/>
      <c r="J213" s="93"/>
      <c r="K213" s="93"/>
    </row>
    <row r="214" spans="1:11" ht="20.25" customHeight="1">
      <c r="A214" s="79"/>
      <c r="B214" s="77"/>
      <c r="C214" s="97"/>
      <c r="D214" s="89"/>
      <c r="E214" s="77"/>
      <c r="F214" s="77"/>
      <c r="J214" s="93"/>
      <c r="K214" s="93"/>
    </row>
    <row r="215" spans="1:11" ht="20.25" customHeight="1">
      <c r="A215" s="79"/>
      <c r="B215" s="77"/>
      <c r="C215" s="97"/>
      <c r="D215" s="89"/>
      <c r="E215" s="77"/>
      <c r="F215" s="77"/>
      <c r="J215" s="93"/>
      <c r="K215" s="93"/>
    </row>
    <row r="216" spans="1:11" ht="20.25" customHeight="1">
      <c r="A216" s="79"/>
      <c r="B216" s="77"/>
      <c r="C216" s="97"/>
      <c r="D216" s="89"/>
      <c r="E216" s="77"/>
      <c r="F216" s="77"/>
      <c r="J216" s="93"/>
      <c r="K216" s="93"/>
    </row>
    <row r="217" spans="1:11" ht="20.25" customHeight="1">
      <c r="A217" s="79"/>
      <c r="B217" s="77"/>
      <c r="C217" s="97"/>
      <c r="D217" s="89"/>
      <c r="E217" s="77"/>
      <c r="F217" s="77"/>
      <c r="J217" s="93"/>
      <c r="K217" s="93"/>
    </row>
    <row r="218" spans="1:11" ht="20.25" customHeight="1">
      <c r="A218" s="79"/>
      <c r="B218" s="77"/>
      <c r="C218" s="97"/>
      <c r="D218" s="89"/>
      <c r="E218" s="77"/>
      <c r="F218" s="77"/>
      <c r="J218" s="93"/>
      <c r="K218" s="93"/>
    </row>
    <row r="219" spans="1:11" ht="20.25" customHeight="1">
      <c r="A219" s="79"/>
      <c r="B219" s="77"/>
      <c r="C219" s="97"/>
      <c r="D219" s="89"/>
      <c r="E219" s="77"/>
      <c r="F219" s="77"/>
      <c r="J219" s="93"/>
      <c r="K219" s="93"/>
    </row>
    <row r="220" spans="1:11" ht="20.25" customHeight="1">
      <c r="A220" s="79"/>
      <c r="B220" s="77"/>
      <c r="C220" s="97"/>
      <c r="D220" s="89"/>
      <c r="E220" s="77"/>
      <c r="F220" s="77"/>
      <c r="J220" s="93"/>
      <c r="K220" s="93"/>
    </row>
    <row r="221" spans="1:11" ht="20.25" customHeight="1">
      <c r="A221" s="79"/>
      <c r="B221" s="77"/>
      <c r="C221" s="97"/>
      <c r="D221" s="89"/>
      <c r="E221" s="77"/>
      <c r="F221" s="77"/>
      <c r="J221" s="93"/>
      <c r="K221" s="93"/>
    </row>
    <row r="222" spans="1:11" ht="20.25" customHeight="1">
      <c r="A222" s="79"/>
      <c r="B222" s="77"/>
      <c r="C222" s="97"/>
      <c r="D222" s="89"/>
      <c r="E222" s="77"/>
      <c r="F222" s="77"/>
      <c r="J222" s="93"/>
      <c r="K222" s="93"/>
    </row>
    <row r="223" spans="1:11" ht="20.25" customHeight="1">
      <c r="A223" s="79"/>
      <c r="B223" s="77"/>
      <c r="C223" s="97"/>
      <c r="D223" s="89"/>
      <c r="E223" s="77"/>
      <c r="F223" s="77"/>
      <c r="J223" s="93"/>
      <c r="K223" s="93"/>
    </row>
    <row r="224" spans="1:11" ht="20.25" customHeight="1">
      <c r="A224" s="79"/>
      <c r="B224" s="77"/>
      <c r="C224" s="97"/>
      <c r="D224" s="89"/>
      <c r="E224" s="77"/>
      <c r="F224" s="77"/>
      <c r="J224" s="93"/>
      <c r="K224" s="93"/>
    </row>
    <row r="225" spans="1:11" ht="20.25" customHeight="1">
      <c r="A225" s="79"/>
      <c r="B225" s="77"/>
      <c r="C225" s="97"/>
      <c r="D225" s="89"/>
      <c r="E225" s="77"/>
      <c r="F225" s="77"/>
      <c r="J225" s="93"/>
      <c r="K225" s="93"/>
    </row>
    <row r="226" spans="1:11" ht="20.25" customHeight="1">
      <c r="A226" s="79"/>
      <c r="B226" s="77"/>
      <c r="C226" s="97"/>
      <c r="D226" s="89"/>
      <c r="E226" s="77"/>
      <c r="F226" s="77"/>
      <c r="J226" s="93"/>
      <c r="K226" s="93"/>
    </row>
    <row r="227" spans="1:11" ht="20.25" customHeight="1">
      <c r="A227" s="79"/>
      <c r="B227" s="77"/>
      <c r="C227" s="97"/>
      <c r="D227" s="89"/>
      <c r="E227" s="77"/>
      <c r="F227" s="77"/>
      <c r="J227" s="93"/>
      <c r="K227" s="93"/>
    </row>
    <row r="228" spans="1:11" ht="20.25" customHeight="1">
      <c r="A228" s="79"/>
      <c r="B228" s="77"/>
      <c r="C228" s="97"/>
      <c r="D228" s="89"/>
      <c r="E228" s="77"/>
      <c r="F228" s="77"/>
      <c r="J228" s="93"/>
      <c r="K228" s="93"/>
    </row>
    <row r="229" spans="1:11" ht="20.25" customHeight="1">
      <c r="A229" s="79"/>
      <c r="B229" s="77"/>
      <c r="C229" s="97"/>
      <c r="D229" s="89"/>
      <c r="E229" s="77"/>
      <c r="F229" s="77"/>
      <c r="J229" s="93"/>
      <c r="K229" s="93"/>
    </row>
    <row r="230" spans="1:11" ht="20.25" customHeight="1">
      <c r="A230" s="79"/>
      <c r="B230" s="77"/>
      <c r="C230" s="97"/>
      <c r="D230" s="89"/>
      <c r="E230" s="77"/>
      <c r="F230" s="77"/>
      <c r="J230" s="93"/>
      <c r="K230" s="93"/>
    </row>
    <row r="231" spans="1:11" ht="20.25" customHeight="1">
      <c r="A231" s="79"/>
      <c r="B231" s="77"/>
      <c r="C231" s="97"/>
      <c r="D231" s="89"/>
      <c r="E231" s="77"/>
      <c r="F231" s="77"/>
      <c r="J231" s="93"/>
      <c r="K231" s="93"/>
    </row>
    <row r="232" spans="1:11" ht="20.25" customHeight="1">
      <c r="A232" s="79"/>
      <c r="B232" s="77"/>
      <c r="C232" s="97"/>
      <c r="D232" s="89"/>
      <c r="E232" s="77"/>
      <c r="F232" s="77"/>
      <c r="J232" s="93"/>
      <c r="K232" s="93"/>
    </row>
    <row r="233" spans="1:11" ht="20.25" customHeight="1">
      <c r="A233" s="79"/>
      <c r="B233" s="77"/>
      <c r="C233" s="97"/>
      <c r="D233" s="89"/>
      <c r="E233" s="77"/>
      <c r="F233" s="77"/>
      <c r="J233" s="93"/>
      <c r="K233" s="93"/>
    </row>
    <row r="234" spans="1:11" ht="20.25" customHeight="1">
      <c r="A234" s="79"/>
      <c r="B234" s="77"/>
      <c r="C234" s="97"/>
      <c r="D234" s="89"/>
      <c r="E234" s="77"/>
      <c r="F234" s="77"/>
      <c r="J234" s="93"/>
      <c r="K234" s="93"/>
    </row>
    <row r="235" spans="1:11" ht="20.25" customHeight="1">
      <c r="A235" s="79"/>
      <c r="B235" s="77"/>
      <c r="C235" s="97"/>
      <c r="D235" s="89"/>
      <c r="E235" s="77"/>
      <c r="F235" s="77"/>
      <c r="J235" s="93"/>
      <c r="K235" s="93"/>
    </row>
    <row r="236" spans="1:11" ht="20.25" customHeight="1">
      <c r="A236" s="79"/>
      <c r="B236" s="77"/>
      <c r="C236" s="97"/>
      <c r="D236" s="89"/>
      <c r="E236" s="77"/>
      <c r="F236" s="77"/>
      <c r="J236" s="93"/>
      <c r="K236" s="93"/>
    </row>
    <row r="237" spans="1:11" ht="20.25" customHeight="1">
      <c r="A237" s="79"/>
      <c r="B237" s="77"/>
      <c r="C237" s="97"/>
      <c r="D237" s="89"/>
      <c r="E237" s="77"/>
      <c r="F237" s="77"/>
      <c r="J237" s="93"/>
      <c r="K237" s="93"/>
    </row>
    <row r="238" spans="1:11" ht="20.25" customHeight="1">
      <c r="A238" s="79"/>
      <c r="B238" s="77"/>
      <c r="C238" s="97"/>
      <c r="D238" s="89"/>
      <c r="E238" s="77"/>
      <c r="F238" s="77"/>
      <c r="J238" s="93"/>
      <c r="K238" s="93"/>
    </row>
    <row r="239" spans="1:11" ht="20.25" customHeight="1">
      <c r="A239" s="79"/>
      <c r="B239" s="77"/>
      <c r="C239" s="97"/>
      <c r="D239" s="89"/>
      <c r="E239" s="77"/>
      <c r="F239" s="77"/>
      <c r="J239" s="93"/>
      <c r="K239" s="93"/>
    </row>
    <row r="240" spans="1:11" ht="20.25" customHeight="1">
      <c r="A240" s="79"/>
      <c r="B240" s="77"/>
      <c r="C240" s="97"/>
      <c r="D240" s="89"/>
      <c r="E240" s="77"/>
      <c r="F240" s="77"/>
      <c r="J240" s="93"/>
      <c r="K240" s="93"/>
    </row>
    <row r="241" spans="1:11" ht="20.25" customHeight="1">
      <c r="A241" s="79"/>
      <c r="B241" s="77"/>
      <c r="C241" s="97"/>
      <c r="D241" s="89"/>
      <c r="E241" s="77"/>
      <c r="F241" s="77"/>
      <c r="J241" s="93"/>
      <c r="K241" s="93"/>
    </row>
    <row r="242" spans="1:11" ht="20.25" customHeight="1">
      <c r="A242" s="79"/>
      <c r="B242" s="77"/>
      <c r="C242" s="97"/>
      <c r="D242" s="89"/>
      <c r="E242" s="77"/>
      <c r="F242" s="77"/>
      <c r="J242" s="93"/>
      <c r="K242" s="93"/>
    </row>
    <row r="243" spans="1:11" ht="20.25" customHeight="1">
      <c r="A243" s="79"/>
      <c r="B243" s="77"/>
      <c r="C243" s="97"/>
      <c r="D243" s="89"/>
      <c r="E243" s="77"/>
      <c r="F243" s="77"/>
      <c r="J243" s="93"/>
      <c r="K243" s="93"/>
    </row>
    <row r="244" spans="1:11" ht="20.25" customHeight="1">
      <c r="A244" s="79"/>
      <c r="B244" s="77"/>
      <c r="C244" s="97"/>
      <c r="D244" s="89"/>
      <c r="E244" s="77"/>
      <c r="F244" s="77"/>
      <c r="J244" s="93"/>
      <c r="K244" s="93"/>
    </row>
    <row r="245" spans="1:11" ht="20.25" customHeight="1">
      <c r="A245" s="79"/>
      <c r="B245" s="77"/>
      <c r="C245" s="97"/>
      <c r="D245" s="89"/>
      <c r="E245" s="77"/>
      <c r="F245" s="77"/>
      <c r="J245" s="93"/>
      <c r="K245" s="93"/>
    </row>
    <row r="246" spans="1:11" ht="20.25" customHeight="1">
      <c r="A246" s="79"/>
      <c r="B246" s="77"/>
      <c r="C246" s="97"/>
      <c r="D246" s="89"/>
      <c r="E246" s="77"/>
      <c r="F246" s="77"/>
      <c r="J246" s="93"/>
      <c r="K246" s="93"/>
    </row>
    <row r="247" spans="1:11" ht="20.25" customHeight="1">
      <c r="A247" s="79"/>
      <c r="B247" s="77"/>
      <c r="C247" s="97"/>
      <c r="D247" s="89"/>
      <c r="E247" s="77"/>
      <c r="F247" s="77"/>
      <c r="J247" s="93"/>
      <c r="K247" s="93"/>
    </row>
    <row r="248" spans="1:11" ht="20.25" customHeight="1">
      <c r="A248" s="79"/>
      <c r="B248" s="77"/>
      <c r="C248" s="97"/>
      <c r="D248" s="89"/>
      <c r="E248" s="77"/>
      <c r="F248" s="77"/>
      <c r="J248" s="93"/>
      <c r="K248" s="93"/>
    </row>
    <row r="249" spans="1:11" ht="20.25" customHeight="1">
      <c r="A249" s="79"/>
      <c r="B249" s="77"/>
      <c r="C249" s="97"/>
      <c r="D249" s="89"/>
      <c r="E249" s="77"/>
      <c r="F249" s="77"/>
      <c r="J249" s="93"/>
      <c r="K249" s="93"/>
    </row>
    <row r="250" spans="1:11" ht="20.25" customHeight="1">
      <c r="A250" s="79"/>
      <c r="B250" s="77"/>
      <c r="C250" s="97"/>
      <c r="D250" s="89"/>
      <c r="E250" s="77"/>
      <c r="F250" s="77"/>
      <c r="J250" s="93"/>
      <c r="K250" s="93"/>
    </row>
    <row r="251" spans="1:11" ht="20.25" customHeight="1">
      <c r="A251" s="79"/>
      <c r="B251" s="77"/>
      <c r="C251" s="97"/>
      <c r="D251" s="89"/>
      <c r="E251" s="77"/>
      <c r="F251" s="77"/>
      <c r="J251" s="93"/>
      <c r="K251" s="93"/>
    </row>
    <row r="252" spans="1:11" ht="20.25" customHeight="1">
      <c r="A252" s="79"/>
      <c r="B252" s="77"/>
      <c r="C252" s="97"/>
      <c r="D252" s="89"/>
      <c r="E252" s="77"/>
      <c r="F252" s="77"/>
      <c r="J252" s="93"/>
      <c r="K252" s="93"/>
    </row>
    <row r="253" spans="1:11" ht="20.25" customHeight="1">
      <c r="A253" s="79"/>
      <c r="B253" s="77"/>
      <c r="C253" s="97"/>
      <c r="D253" s="89"/>
      <c r="E253" s="77"/>
      <c r="F253" s="77"/>
      <c r="J253" s="93"/>
      <c r="K253" s="93"/>
    </row>
    <row r="254" spans="1:11" ht="20.25" customHeight="1">
      <c r="A254" s="79"/>
      <c r="B254" s="77"/>
      <c r="C254" s="97"/>
      <c r="D254" s="89"/>
      <c r="E254" s="77"/>
      <c r="F254" s="77"/>
      <c r="J254" s="93"/>
      <c r="K254" s="93"/>
    </row>
    <row r="255" spans="1:11" ht="20.25" customHeight="1">
      <c r="A255" s="79"/>
      <c r="B255" s="77"/>
      <c r="C255" s="97"/>
      <c r="D255" s="89"/>
      <c r="E255" s="77"/>
      <c r="F255" s="77"/>
      <c r="J255" s="93"/>
      <c r="K255" s="93"/>
    </row>
    <row r="256" spans="1:11" ht="20.25" customHeight="1">
      <c r="A256" s="79"/>
      <c r="B256" s="77"/>
      <c r="C256" s="97"/>
      <c r="D256" s="89"/>
      <c r="E256" s="77"/>
      <c r="F256" s="77"/>
      <c r="J256" s="93"/>
      <c r="K256" s="93"/>
    </row>
    <row r="257" spans="1:11" ht="20.25" customHeight="1">
      <c r="A257" s="79"/>
      <c r="B257" s="77"/>
      <c r="C257" s="97"/>
      <c r="D257" s="89"/>
      <c r="E257" s="77"/>
      <c r="F257" s="77"/>
      <c r="J257" s="93"/>
      <c r="K257" s="93"/>
    </row>
    <row r="258" spans="1:11" ht="20.25" customHeight="1">
      <c r="A258" s="79"/>
      <c r="B258" s="77"/>
      <c r="C258" s="97"/>
      <c r="D258" s="89"/>
      <c r="E258" s="77"/>
      <c r="F258" s="77"/>
      <c r="J258" s="93"/>
      <c r="K258" s="93"/>
    </row>
    <row r="259" spans="1:11" ht="20.25" customHeight="1">
      <c r="A259" s="79"/>
      <c r="B259" s="77"/>
      <c r="C259" s="97"/>
      <c r="D259" s="89"/>
      <c r="E259" s="77"/>
      <c r="F259" s="77"/>
      <c r="J259" s="93"/>
      <c r="K259" s="93"/>
    </row>
    <row r="260" spans="1:11" ht="20.25" customHeight="1">
      <c r="A260" s="79"/>
      <c r="B260" s="77"/>
      <c r="C260" s="97"/>
      <c r="D260" s="89"/>
      <c r="E260" s="77"/>
      <c r="F260" s="77"/>
      <c r="J260" s="93"/>
      <c r="K260" s="93"/>
    </row>
    <row r="261" spans="1:11" ht="20.25" customHeight="1">
      <c r="A261" s="79"/>
      <c r="B261" s="77"/>
      <c r="C261" s="97"/>
      <c r="D261" s="89"/>
      <c r="E261" s="77"/>
      <c r="F261" s="77"/>
      <c r="J261" s="93"/>
      <c r="K261" s="93"/>
    </row>
    <row r="262" spans="1:11" ht="20.25" customHeight="1">
      <c r="A262" s="79"/>
      <c r="B262" s="77"/>
      <c r="C262" s="97"/>
      <c r="D262" s="89"/>
      <c r="E262" s="77"/>
      <c r="F262" s="77"/>
      <c r="J262" s="93"/>
      <c r="K262" s="93"/>
    </row>
    <row r="263" spans="1:11" ht="20.25" customHeight="1">
      <c r="A263" s="79"/>
      <c r="B263" s="77"/>
      <c r="C263" s="97"/>
      <c r="D263" s="89"/>
      <c r="E263" s="77"/>
      <c r="F263" s="77"/>
      <c r="J263" s="93"/>
      <c r="K263" s="93"/>
    </row>
    <row r="264" spans="1:11" ht="20.25" customHeight="1">
      <c r="A264" s="79"/>
      <c r="B264" s="77"/>
      <c r="C264" s="97"/>
      <c r="D264" s="89"/>
      <c r="E264" s="77"/>
      <c r="F264" s="77"/>
      <c r="J264" s="93"/>
      <c r="K264" s="93"/>
    </row>
    <row r="265" spans="1:11" ht="20.25" customHeight="1">
      <c r="A265" s="79"/>
      <c r="B265" s="77"/>
      <c r="C265" s="97"/>
      <c r="D265" s="89"/>
      <c r="E265" s="77"/>
      <c r="F265" s="77"/>
      <c r="J265" s="93"/>
      <c r="K265" s="93"/>
    </row>
    <row r="266" spans="1:11" ht="20.25" customHeight="1">
      <c r="A266" s="79"/>
      <c r="B266" s="77"/>
      <c r="C266" s="97"/>
      <c r="D266" s="89"/>
      <c r="E266" s="77"/>
      <c r="F266" s="77"/>
      <c r="J266" s="93"/>
      <c r="K266" s="93"/>
    </row>
    <row r="267" spans="1:11" ht="20.25" customHeight="1">
      <c r="A267" s="79"/>
      <c r="B267" s="77"/>
      <c r="C267" s="97"/>
      <c r="D267" s="89"/>
      <c r="E267" s="77"/>
      <c r="F267" s="77"/>
      <c r="J267" s="93"/>
      <c r="K267" s="93"/>
    </row>
    <row r="268" spans="1:11" ht="20.25" customHeight="1">
      <c r="A268" s="79"/>
      <c r="B268" s="77"/>
      <c r="C268" s="97"/>
      <c r="D268" s="89"/>
      <c r="E268" s="77"/>
      <c r="F268" s="77"/>
      <c r="J268" s="93"/>
      <c r="K268" s="93"/>
    </row>
    <row r="269" spans="1:11" ht="20.25" customHeight="1">
      <c r="A269" s="79"/>
      <c r="B269" s="77"/>
      <c r="C269" s="97"/>
      <c r="D269" s="89"/>
      <c r="E269" s="77"/>
      <c r="F269" s="77"/>
      <c r="J269" s="93"/>
      <c r="K269" s="93"/>
    </row>
    <row r="270" spans="1:11" ht="20.25" customHeight="1">
      <c r="A270" s="79"/>
      <c r="B270" s="77"/>
      <c r="C270" s="97"/>
      <c r="D270" s="89"/>
      <c r="E270" s="77"/>
      <c r="F270" s="77"/>
      <c r="J270" s="93"/>
      <c r="K270" s="93"/>
    </row>
    <row r="271" spans="1:11" ht="20.25" customHeight="1">
      <c r="A271" s="79"/>
      <c r="B271" s="77"/>
      <c r="C271" s="97"/>
      <c r="D271" s="89"/>
      <c r="E271" s="77"/>
      <c r="F271" s="77"/>
      <c r="J271" s="93"/>
      <c r="K271" s="93"/>
    </row>
    <row r="272" spans="1:11" ht="20.25" customHeight="1">
      <c r="A272" s="79"/>
      <c r="B272" s="77"/>
      <c r="C272" s="97"/>
      <c r="D272" s="89"/>
      <c r="E272" s="77"/>
      <c r="F272" s="77"/>
      <c r="J272" s="93"/>
      <c r="K272" s="93"/>
    </row>
    <row r="273" spans="1:11" ht="20.25" customHeight="1">
      <c r="A273" s="79"/>
      <c r="B273" s="77"/>
      <c r="C273" s="97"/>
      <c r="D273" s="89"/>
      <c r="E273" s="77"/>
      <c r="F273" s="77"/>
      <c r="J273" s="93"/>
      <c r="K273" s="93"/>
    </row>
    <row r="274" spans="1:11" ht="20.25" customHeight="1">
      <c r="A274" s="79"/>
      <c r="B274" s="77"/>
      <c r="C274" s="97"/>
      <c r="D274" s="89"/>
      <c r="E274" s="77"/>
      <c r="F274" s="77"/>
      <c r="J274" s="93"/>
      <c r="K274" s="93"/>
    </row>
    <row r="275" spans="1:11" ht="20.25" customHeight="1">
      <c r="A275" s="79"/>
      <c r="B275" s="77"/>
      <c r="C275" s="97"/>
      <c r="D275" s="89"/>
      <c r="E275" s="77"/>
      <c r="F275" s="77"/>
      <c r="J275" s="93"/>
      <c r="K275" s="93"/>
    </row>
    <row r="276" spans="1:11" ht="20.25" customHeight="1">
      <c r="A276" s="79"/>
      <c r="B276" s="77"/>
      <c r="C276" s="97"/>
      <c r="D276" s="89"/>
      <c r="E276" s="77"/>
      <c r="F276" s="77"/>
      <c r="J276" s="93"/>
      <c r="K276" s="93"/>
    </row>
    <row r="277" spans="1:11" ht="20.25" customHeight="1">
      <c r="A277" s="79"/>
      <c r="B277" s="77"/>
      <c r="C277" s="97"/>
      <c r="D277" s="89"/>
      <c r="E277" s="77"/>
      <c r="F277" s="77"/>
      <c r="J277" s="93"/>
      <c r="K277" s="93"/>
    </row>
    <row r="278" spans="1:11" ht="20.25" customHeight="1">
      <c r="A278" s="79"/>
      <c r="B278" s="77"/>
      <c r="C278" s="97"/>
      <c r="D278" s="89"/>
      <c r="E278" s="77"/>
      <c r="F278" s="77"/>
      <c r="J278" s="93"/>
      <c r="K278" s="93"/>
    </row>
    <row r="279" spans="1:11" ht="20.25" customHeight="1">
      <c r="A279" s="79"/>
      <c r="B279" s="77"/>
      <c r="C279" s="97"/>
      <c r="D279" s="89"/>
      <c r="E279" s="77"/>
      <c r="F279" s="77"/>
      <c r="J279" s="93"/>
      <c r="K279" s="93"/>
    </row>
    <row r="280" spans="1:11" ht="20.25" customHeight="1">
      <c r="A280" s="79"/>
      <c r="B280" s="77"/>
      <c r="C280" s="97"/>
      <c r="D280" s="89"/>
      <c r="E280" s="77"/>
      <c r="F280" s="77"/>
      <c r="J280" s="93"/>
      <c r="K280" s="93"/>
    </row>
    <row r="281" spans="1:11" ht="20.25" customHeight="1">
      <c r="A281" s="79"/>
      <c r="B281" s="77"/>
      <c r="C281" s="97"/>
      <c r="D281" s="89"/>
      <c r="E281" s="77"/>
      <c r="F281" s="77"/>
      <c r="J281" s="93"/>
      <c r="K281" s="93"/>
    </row>
    <row r="282" spans="1:11" ht="20.25" customHeight="1">
      <c r="A282" s="79"/>
      <c r="B282" s="77"/>
      <c r="C282" s="97"/>
      <c r="D282" s="89"/>
      <c r="E282" s="77"/>
      <c r="F282" s="77"/>
      <c r="J282" s="93"/>
      <c r="K282" s="93"/>
    </row>
    <row r="283" spans="1:11" ht="20.25" customHeight="1">
      <c r="A283" s="79"/>
      <c r="B283" s="77"/>
      <c r="C283" s="97"/>
      <c r="D283" s="89"/>
      <c r="E283" s="77"/>
      <c r="F283" s="77"/>
      <c r="J283" s="93"/>
      <c r="K283" s="93"/>
    </row>
    <row r="284" spans="1:11" ht="20.25" customHeight="1">
      <c r="A284" s="79"/>
      <c r="B284" s="77"/>
      <c r="C284" s="97"/>
      <c r="D284" s="89"/>
      <c r="E284" s="77"/>
      <c r="F284" s="77"/>
      <c r="J284" s="93"/>
      <c r="K284" s="93"/>
    </row>
    <row r="285" spans="1:11" ht="20.25" customHeight="1">
      <c r="A285" s="79"/>
      <c r="B285" s="77"/>
      <c r="C285" s="97"/>
      <c r="D285" s="89"/>
      <c r="E285" s="77"/>
      <c r="F285" s="77"/>
      <c r="J285" s="93"/>
      <c r="K285" s="93"/>
    </row>
    <row r="286" spans="1:11" ht="20.25" customHeight="1">
      <c r="A286" s="79"/>
      <c r="B286" s="77"/>
      <c r="C286" s="97"/>
      <c r="D286" s="89"/>
      <c r="E286" s="77"/>
      <c r="F286" s="77"/>
      <c r="J286" s="93"/>
      <c r="K286" s="93"/>
    </row>
    <row r="287" spans="1:11" ht="20.25" customHeight="1">
      <c r="A287" s="79"/>
      <c r="B287" s="77"/>
      <c r="C287" s="97"/>
      <c r="D287" s="89"/>
      <c r="E287" s="77"/>
      <c r="F287" s="77"/>
      <c r="J287" s="93"/>
      <c r="K287" s="93"/>
    </row>
    <row r="288" spans="1:11" ht="20.25" customHeight="1">
      <c r="A288" s="79"/>
      <c r="B288" s="77"/>
      <c r="C288" s="97"/>
      <c r="D288" s="89"/>
      <c r="E288" s="77"/>
      <c r="F288" s="77"/>
      <c r="J288" s="93"/>
      <c r="K288" s="93"/>
    </row>
    <row r="289" spans="1:11" ht="20.25" customHeight="1">
      <c r="A289" s="79"/>
      <c r="B289" s="77"/>
      <c r="C289" s="97"/>
      <c r="D289" s="89"/>
      <c r="E289" s="77"/>
      <c r="F289" s="77"/>
      <c r="J289" s="93"/>
      <c r="K289" s="93"/>
    </row>
    <row r="290" spans="1:11" ht="20.25" customHeight="1">
      <c r="A290" s="79"/>
      <c r="B290" s="77"/>
      <c r="C290" s="97"/>
      <c r="D290" s="89"/>
      <c r="E290" s="77"/>
      <c r="F290" s="77"/>
      <c r="J290" s="93"/>
      <c r="K290" s="93"/>
    </row>
    <row r="291" spans="1:11" ht="20.25" customHeight="1">
      <c r="A291" s="79"/>
      <c r="B291" s="77"/>
      <c r="C291" s="97"/>
      <c r="D291" s="89"/>
      <c r="E291" s="77"/>
      <c r="F291" s="77"/>
      <c r="J291" s="93"/>
      <c r="K291" s="93"/>
    </row>
    <row r="292" spans="1:11" ht="20.25" customHeight="1">
      <c r="A292" s="79"/>
      <c r="B292" s="77"/>
      <c r="C292" s="97"/>
      <c r="D292" s="89"/>
      <c r="E292" s="77"/>
      <c r="F292" s="77"/>
      <c r="J292" s="93"/>
      <c r="K292" s="93"/>
    </row>
    <row r="293" spans="1:11" ht="20.25" customHeight="1">
      <c r="A293" s="79"/>
      <c r="B293" s="77"/>
      <c r="C293" s="97"/>
      <c r="D293" s="89"/>
      <c r="E293" s="77"/>
      <c r="F293" s="77"/>
      <c r="J293" s="93"/>
      <c r="K293" s="93"/>
    </row>
    <row r="294" spans="1:11" ht="20.25" customHeight="1">
      <c r="A294" s="79"/>
      <c r="B294" s="77"/>
      <c r="C294" s="97"/>
      <c r="D294" s="89"/>
      <c r="E294" s="77"/>
      <c r="F294" s="77"/>
      <c r="J294" s="93"/>
      <c r="K294" s="93"/>
    </row>
    <row r="295" spans="1:11" ht="20.25" customHeight="1">
      <c r="A295" s="79"/>
      <c r="B295" s="77"/>
      <c r="C295" s="97"/>
      <c r="D295" s="89"/>
      <c r="E295" s="77"/>
      <c r="F295" s="77"/>
      <c r="J295" s="93"/>
      <c r="K295" s="93"/>
    </row>
    <row r="296" spans="1:11" ht="20.25" customHeight="1">
      <c r="A296" s="79"/>
      <c r="B296" s="77"/>
      <c r="C296" s="97"/>
      <c r="D296" s="89"/>
      <c r="E296" s="77"/>
      <c r="F296" s="77"/>
      <c r="J296" s="93"/>
      <c r="K296" s="93"/>
    </row>
    <row r="297" spans="1:11" ht="20.25" customHeight="1">
      <c r="A297" s="79"/>
      <c r="B297" s="77"/>
      <c r="C297" s="97"/>
      <c r="D297" s="89"/>
      <c r="E297" s="77"/>
      <c r="F297" s="77"/>
      <c r="J297" s="93"/>
      <c r="K297" s="93"/>
    </row>
    <row r="298" spans="1:11" ht="20.25" customHeight="1">
      <c r="A298" s="79"/>
      <c r="B298" s="77"/>
      <c r="C298" s="97"/>
      <c r="D298" s="89"/>
      <c r="E298" s="77"/>
      <c r="F298" s="77"/>
      <c r="J298" s="93"/>
      <c r="K298" s="93"/>
    </row>
    <row r="299" spans="1:11" ht="20.25" customHeight="1">
      <c r="A299" s="79"/>
      <c r="B299" s="77"/>
      <c r="C299" s="97"/>
      <c r="D299" s="89"/>
      <c r="E299" s="77"/>
      <c r="F299" s="77"/>
      <c r="J299" s="93"/>
      <c r="K299" s="93"/>
    </row>
    <row r="300" spans="1:11" ht="20.25" customHeight="1">
      <c r="A300" s="79"/>
      <c r="B300" s="77"/>
      <c r="C300" s="97"/>
      <c r="D300" s="89"/>
      <c r="E300" s="77"/>
      <c r="F300" s="77"/>
      <c r="J300" s="93"/>
      <c r="K300" s="93"/>
    </row>
    <row r="301" spans="1:11" ht="20.25" customHeight="1">
      <c r="A301" s="79"/>
      <c r="B301" s="77"/>
      <c r="C301" s="97"/>
      <c r="D301" s="89"/>
      <c r="E301" s="77"/>
      <c r="F301" s="77"/>
      <c r="J301" s="93"/>
      <c r="K301" s="93"/>
    </row>
    <row r="302" spans="1:11" ht="20.25" customHeight="1">
      <c r="A302" s="79"/>
      <c r="B302" s="77"/>
      <c r="C302" s="97"/>
      <c r="D302" s="89"/>
      <c r="E302" s="77"/>
      <c r="F302" s="77"/>
      <c r="J302" s="93"/>
      <c r="K302" s="93"/>
    </row>
    <row r="303" spans="1:11" ht="20.25" customHeight="1">
      <c r="A303" s="79"/>
      <c r="B303" s="77"/>
      <c r="C303" s="97"/>
      <c r="D303" s="89"/>
      <c r="E303" s="77"/>
      <c r="F303" s="77"/>
      <c r="J303" s="93"/>
      <c r="K303" s="93"/>
    </row>
    <row r="304" spans="1:11" ht="20.25" customHeight="1">
      <c r="A304" s="79"/>
      <c r="B304" s="77"/>
      <c r="C304" s="97"/>
      <c r="D304" s="89"/>
      <c r="E304" s="77"/>
      <c r="F304" s="77"/>
      <c r="J304" s="93"/>
      <c r="K304" s="93"/>
    </row>
    <row r="305" spans="1:11" ht="20.25" customHeight="1">
      <c r="A305" s="79"/>
      <c r="B305" s="77"/>
      <c r="C305" s="97"/>
      <c r="D305" s="89"/>
      <c r="E305" s="77"/>
      <c r="F305" s="77"/>
      <c r="J305" s="93"/>
      <c r="K305" s="93"/>
    </row>
    <row r="306" spans="1:11" ht="20.25" customHeight="1">
      <c r="A306" s="79"/>
      <c r="B306" s="77"/>
      <c r="C306" s="97"/>
      <c r="D306" s="89"/>
      <c r="E306" s="77"/>
      <c r="F306" s="77"/>
      <c r="J306" s="93"/>
      <c r="K306" s="93"/>
    </row>
    <row r="307" spans="1:11" ht="20.25" customHeight="1">
      <c r="A307" s="79"/>
      <c r="B307" s="77"/>
      <c r="C307" s="97"/>
      <c r="D307" s="89"/>
      <c r="E307" s="77"/>
      <c r="F307" s="77"/>
      <c r="J307" s="93"/>
      <c r="K307" s="93"/>
    </row>
    <row r="308" spans="1:11" ht="20.25" customHeight="1">
      <c r="A308" s="79"/>
      <c r="B308" s="77"/>
      <c r="C308" s="97"/>
      <c r="D308" s="89"/>
      <c r="E308" s="77"/>
      <c r="F308" s="77"/>
      <c r="J308" s="93"/>
      <c r="K308" s="93"/>
    </row>
    <row r="309" spans="1:11" ht="20.25" customHeight="1">
      <c r="A309" s="79"/>
      <c r="B309" s="77"/>
      <c r="C309" s="97"/>
      <c r="D309" s="89"/>
      <c r="E309" s="77"/>
      <c r="F309" s="77"/>
      <c r="J309" s="93"/>
      <c r="K309" s="93"/>
    </row>
    <row r="310" spans="1:11" ht="20.25" customHeight="1">
      <c r="A310" s="79"/>
      <c r="B310" s="77"/>
      <c r="C310" s="97"/>
      <c r="D310" s="89"/>
      <c r="E310" s="77"/>
      <c r="F310" s="77"/>
      <c r="J310" s="93"/>
      <c r="K310" s="93"/>
    </row>
    <row r="311" spans="1:11" ht="20.25" customHeight="1">
      <c r="A311" s="79"/>
      <c r="B311" s="77"/>
      <c r="C311" s="97"/>
      <c r="D311" s="89"/>
      <c r="E311" s="77"/>
      <c r="F311" s="77"/>
      <c r="J311" s="93"/>
      <c r="K311" s="93"/>
    </row>
    <row r="312" spans="1:11" ht="20.25" customHeight="1">
      <c r="A312" s="79"/>
      <c r="B312" s="77"/>
      <c r="C312" s="97"/>
      <c r="D312" s="89"/>
      <c r="E312" s="77"/>
      <c r="F312" s="77"/>
      <c r="J312" s="93"/>
      <c r="K312" s="93"/>
    </row>
    <row r="313" spans="1:11" ht="20.25" customHeight="1">
      <c r="A313" s="79"/>
      <c r="B313" s="77"/>
      <c r="C313" s="97"/>
      <c r="D313" s="89"/>
      <c r="E313" s="77"/>
      <c r="F313" s="77"/>
      <c r="J313" s="93"/>
      <c r="K313" s="93"/>
    </row>
    <row r="314" spans="1:11" ht="20.25" customHeight="1">
      <c r="A314" s="79"/>
      <c r="B314" s="77"/>
      <c r="C314" s="97"/>
      <c r="D314" s="89"/>
      <c r="E314" s="77"/>
      <c r="F314" s="77"/>
      <c r="J314" s="93"/>
      <c r="K314" s="93"/>
    </row>
    <row r="315" spans="1:11" ht="20.25" customHeight="1">
      <c r="A315" s="79"/>
      <c r="B315" s="77"/>
      <c r="C315" s="97"/>
      <c r="D315" s="89"/>
      <c r="E315" s="77"/>
      <c r="F315" s="77"/>
      <c r="J315" s="93"/>
      <c r="K315" s="93"/>
    </row>
    <row r="316" spans="1:11" ht="20.25" customHeight="1">
      <c r="A316" s="79"/>
      <c r="B316" s="77"/>
      <c r="C316" s="97"/>
      <c r="D316" s="89"/>
      <c r="E316" s="77"/>
      <c r="F316" s="77"/>
      <c r="J316" s="93"/>
      <c r="K316" s="93"/>
    </row>
    <row r="317" spans="1:11" ht="20.25" customHeight="1">
      <c r="A317" s="79"/>
      <c r="B317" s="77"/>
      <c r="C317" s="97"/>
      <c r="D317" s="89"/>
      <c r="E317" s="77"/>
      <c r="F317" s="77"/>
      <c r="J317" s="93"/>
      <c r="K317" s="93"/>
    </row>
    <row r="318" spans="1:11" ht="20.25" customHeight="1">
      <c r="A318" s="79"/>
      <c r="B318" s="77"/>
      <c r="C318" s="97"/>
      <c r="D318" s="89"/>
      <c r="E318" s="77"/>
      <c r="F318" s="77"/>
      <c r="J318" s="93"/>
      <c r="K318" s="93"/>
    </row>
    <row r="319" spans="1:11" ht="20.25" customHeight="1">
      <c r="A319" s="79"/>
      <c r="B319" s="77"/>
      <c r="C319" s="97"/>
      <c r="D319" s="89"/>
      <c r="E319" s="77"/>
      <c r="F319" s="77"/>
      <c r="J319" s="93"/>
      <c r="K319" s="93"/>
    </row>
    <row r="320" spans="1:11" ht="20.25" customHeight="1">
      <c r="A320" s="79"/>
      <c r="B320" s="77"/>
      <c r="C320" s="97"/>
      <c r="D320" s="89"/>
      <c r="E320" s="77"/>
      <c r="F320" s="77"/>
      <c r="J320" s="93"/>
      <c r="K320" s="93"/>
    </row>
    <row r="321" spans="1:11" ht="20.25" customHeight="1">
      <c r="A321" s="79"/>
      <c r="B321" s="77"/>
      <c r="C321" s="97"/>
      <c r="D321" s="89"/>
      <c r="E321" s="77"/>
      <c r="F321" s="77"/>
      <c r="J321" s="93"/>
      <c r="K321" s="93"/>
    </row>
    <row r="322" spans="1:11" ht="20.25" customHeight="1">
      <c r="A322" s="79"/>
      <c r="B322" s="77"/>
      <c r="C322" s="97"/>
      <c r="D322" s="89"/>
      <c r="E322" s="77"/>
      <c r="F322" s="77"/>
      <c r="J322" s="93"/>
      <c r="K322" s="93"/>
    </row>
    <row r="323" spans="1:11" ht="20.25" customHeight="1">
      <c r="A323" s="79"/>
      <c r="B323" s="77"/>
      <c r="C323" s="97"/>
      <c r="D323" s="89"/>
      <c r="E323" s="77"/>
      <c r="F323" s="77"/>
      <c r="J323" s="93"/>
      <c r="K323" s="93"/>
    </row>
    <row r="324" spans="1:11" ht="20.25" customHeight="1">
      <c r="A324" s="79"/>
      <c r="B324" s="77"/>
      <c r="C324" s="97"/>
      <c r="D324" s="89"/>
      <c r="E324" s="77"/>
      <c r="F324" s="77"/>
      <c r="J324" s="93"/>
      <c r="K324" s="93"/>
    </row>
    <row r="325" spans="1:11" ht="20.25" customHeight="1">
      <c r="A325" s="79"/>
      <c r="B325" s="77"/>
      <c r="C325" s="97"/>
      <c r="D325" s="89"/>
      <c r="E325" s="77"/>
      <c r="F325" s="77"/>
      <c r="J325" s="93"/>
      <c r="K325" s="93"/>
    </row>
    <row r="326" spans="1:11" ht="20.25" customHeight="1">
      <c r="A326" s="79"/>
      <c r="B326" s="77"/>
      <c r="C326" s="97"/>
      <c r="D326" s="89"/>
      <c r="E326" s="77"/>
      <c r="F326" s="77"/>
      <c r="J326" s="93"/>
      <c r="K326" s="93"/>
    </row>
    <row r="327" spans="1:11" ht="20.25" customHeight="1">
      <c r="A327" s="79"/>
      <c r="B327" s="77"/>
      <c r="C327" s="97"/>
      <c r="D327" s="89"/>
      <c r="E327" s="77"/>
      <c r="F327" s="77"/>
      <c r="J327" s="93"/>
      <c r="K327" s="93"/>
    </row>
    <row r="328" spans="1:11" ht="20.25" customHeight="1">
      <c r="A328" s="79"/>
      <c r="B328" s="77"/>
      <c r="C328" s="97"/>
      <c r="D328" s="89"/>
      <c r="E328" s="77"/>
      <c r="F328" s="77"/>
      <c r="J328" s="93"/>
      <c r="K328" s="93"/>
    </row>
    <row r="329" spans="1:11" ht="20.25" customHeight="1">
      <c r="A329" s="79"/>
      <c r="B329" s="77"/>
      <c r="C329" s="97"/>
      <c r="D329" s="89"/>
      <c r="E329" s="77"/>
      <c r="F329" s="77"/>
      <c r="J329" s="93"/>
      <c r="K329" s="93"/>
    </row>
    <row r="330" spans="1:11" ht="20.25" customHeight="1">
      <c r="A330" s="79"/>
      <c r="B330" s="77"/>
      <c r="C330" s="97"/>
      <c r="D330" s="89"/>
      <c r="E330" s="77"/>
      <c r="F330" s="77"/>
      <c r="J330" s="93"/>
      <c r="K330" s="93"/>
    </row>
    <row r="331" spans="1:11" ht="20.25" customHeight="1">
      <c r="A331" s="79"/>
      <c r="B331" s="77"/>
      <c r="C331" s="97"/>
      <c r="D331" s="89"/>
      <c r="E331" s="77"/>
      <c r="F331" s="77"/>
      <c r="J331" s="93"/>
      <c r="K331" s="93"/>
    </row>
    <row r="332" spans="1:11" ht="20.25" customHeight="1">
      <c r="A332" s="79"/>
      <c r="B332" s="77"/>
      <c r="C332" s="97"/>
      <c r="D332" s="89"/>
      <c r="E332" s="77"/>
      <c r="F332" s="77"/>
      <c r="J332" s="93"/>
      <c r="K332" s="93"/>
    </row>
    <row r="333" spans="1:11" ht="20.25" customHeight="1">
      <c r="A333" s="79"/>
      <c r="B333" s="77"/>
      <c r="C333" s="97"/>
      <c r="D333" s="89"/>
      <c r="E333" s="77"/>
      <c r="F333" s="77"/>
      <c r="J333" s="93"/>
      <c r="K333" s="93"/>
    </row>
    <row r="334" spans="1:11" ht="20.25" customHeight="1">
      <c r="A334" s="79"/>
      <c r="B334" s="77"/>
      <c r="C334" s="97"/>
      <c r="D334" s="89"/>
      <c r="E334" s="77"/>
      <c r="F334" s="77"/>
      <c r="J334" s="93"/>
      <c r="K334" s="93"/>
    </row>
    <row r="335" spans="1:11" ht="20.25" customHeight="1">
      <c r="A335" s="79"/>
      <c r="B335" s="77"/>
      <c r="C335" s="97"/>
      <c r="D335" s="89"/>
      <c r="E335" s="77"/>
      <c r="F335" s="77"/>
      <c r="J335" s="93"/>
      <c r="K335" s="93"/>
    </row>
    <row r="336" spans="1:11" ht="20.25" customHeight="1">
      <c r="A336" s="79"/>
      <c r="B336" s="77"/>
      <c r="C336" s="97"/>
      <c r="D336" s="89"/>
      <c r="E336" s="77"/>
      <c r="F336" s="77"/>
      <c r="J336" s="93"/>
      <c r="K336" s="93"/>
    </row>
    <row r="337" spans="1:11" ht="20.25" customHeight="1">
      <c r="A337" s="79"/>
      <c r="B337" s="77"/>
      <c r="C337" s="97"/>
      <c r="D337" s="89"/>
      <c r="E337" s="77"/>
      <c r="F337" s="77"/>
      <c r="J337" s="93"/>
      <c r="K337" s="93"/>
    </row>
    <row r="338" spans="1:11" ht="20.25" customHeight="1">
      <c r="A338" s="79"/>
      <c r="B338" s="77"/>
      <c r="C338" s="97"/>
      <c r="D338" s="89"/>
      <c r="E338" s="77"/>
      <c r="F338" s="77"/>
      <c r="J338" s="93"/>
      <c r="K338" s="93"/>
    </row>
    <row r="339" spans="1:11" ht="20.25" customHeight="1">
      <c r="A339" s="79"/>
      <c r="B339" s="77"/>
      <c r="C339" s="97"/>
      <c r="D339" s="89"/>
      <c r="E339" s="77"/>
      <c r="F339" s="77"/>
      <c r="J339" s="93"/>
      <c r="K339" s="93"/>
    </row>
    <row r="340" spans="1:11" ht="20.25" customHeight="1">
      <c r="A340" s="79"/>
      <c r="B340" s="77"/>
      <c r="C340" s="97"/>
      <c r="D340" s="89"/>
      <c r="E340" s="77"/>
      <c r="F340" s="77"/>
      <c r="J340" s="93"/>
      <c r="K340" s="93"/>
    </row>
    <row r="341" spans="1:11" ht="20.25" customHeight="1">
      <c r="A341" s="79"/>
      <c r="B341" s="77"/>
      <c r="C341" s="97"/>
      <c r="D341" s="89"/>
      <c r="E341" s="77"/>
      <c r="F341" s="77"/>
      <c r="J341" s="93"/>
      <c r="K341" s="93"/>
    </row>
    <row r="342" spans="1:11" ht="20.25" customHeight="1">
      <c r="A342" s="79"/>
      <c r="B342" s="77"/>
      <c r="C342" s="97"/>
      <c r="D342" s="89"/>
      <c r="E342" s="77"/>
      <c r="F342" s="77"/>
      <c r="J342" s="93"/>
      <c r="K342" s="93"/>
    </row>
    <row r="343" spans="1:11" ht="20.25" customHeight="1">
      <c r="A343" s="79"/>
      <c r="B343" s="77"/>
      <c r="C343" s="97"/>
      <c r="D343" s="89"/>
      <c r="E343" s="77"/>
      <c r="F343" s="77"/>
      <c r="J343" s="93"/>
      <c r="K343" s="93"/>
    </row>
    <row r="344" spans="1:11" ht="20.25" customHeight="1">
      <c r="A344" s="79"/>
      <c r="B344" s="77"/>
      <c r="C344" s="97"/>
      <c r="D344" s="89"/>
      <c r="E344" s="77"/>
      <c r="F344" s="77"/>
      <c r="J344" s="93"/>
      <c r="K344" s="93"/>
    </row>
    <row r="345" spans="1:11" ht="20.25" customHeight="1">
      <c r="A345" s="79"/>
      <c r="B345" s="77"/>
      <c r="C345" s="97"/>
      <c r="D345" s="89"/>
      <c r="E345" s="77"/>
      <c r="F345" s="77"/>
      <c r="J345" s="93"/>
      <c r="K345" s="93"/>
    </row>
    <row r="346" spans="1:11" ht="20.25" customHeight="1">
      <c r="A346" s="79"/>
      <c r="B346" s="77"/>
      <c r="C346" s="97"/>
      <c r="D346" s="89"/>
      <c r="E346" s="77"/>
      <c r="F346" s="77"/>
      <c r="J346" s="93"/>
      <c r="K346" s="93"/>
    </row>
    <row r="347" spans="1:11" ht="20.25" customHeight="1">
      <c r="A347" s="79"/>
      <c r="B347" s="77"/>
      <c r="C347" s="97"/>
      <c r="D347" s="89"/>
      <c r="E347" s="77"/>
      <c r="F347" s="77"/>
      <c r="J347" s="93"/>
      <c r="K347" s="93"/>
    </row>
    <row r="348" spans="1:11" ht="20.25" customHeight="1">
      <c r="A348" s="79"/>
      <c r="B348" s="77"/>
      <c r="C348" s="97"/>
      <c r="D348" s="89"/>
      <c r="E348" s="77"/>
      <c r="F348" s="77"/>
      <c r="J348" s="93"/>
      <c r="K348" s="93"/>
    </row>
    <row r="349" spans="1:11" ht="20.25" customHeight="1">
      <c r="A349" s="79"/>
      <c r="B349" s="77"/>
      <c r="C349" s="97"/>
      <c r="D349" s="89"/>
      <c r="E349" s="77"/>
      <c r="F349" s="77"/>
      <c r="J349" s="93"/>
      <c r="K349" s="93"/>
    </row>
    <row r="350" spans="1:11" ht="20.25" customHeight="1">
      <c r="A350" s="79"/>
      <c r="B350" s="77"/>
      <c r="C350" s="97"/>
      <c r="D350" s="89"/>
      <c r="E350" s="77"/>
      <c r="F350" s="77"/>
      <c r="J350" s="93"/>
      <c r="K350" s="93"/>
    </row>
    <row r="351" spans="1:11" ht="20.25" customHeight="1">
      <c r="A351" s="79"/>
      <c r="B351" s="77"/>
      <c r="C351" s="97"/>
      <c r="D351" s="89"/>
      <c r="E351" s="77"/>
      <c r="F351" s="77"/>
      <c r="J351" s="93"/>
      <c r="K351" s="93"/>
    </row>
    <row r="352" spans="1:11" ht="20.25" customHeight="1">
      <c r="A352" s="79"/>
      <c r="B352" s="77"/>
      <c r="C352" s="97"/>
      <c r="D352" s="89"/>
      <c r="E352" s="77"/>
      <c r="F352" s="77"/>
      <c r="J352" s="93"/>
      <c r="K352" s="93"/>
    </row>
    <row r="353" spans="1:11" ht="20.25" customHeight="1">
      <c r="A353" s="79"/>
      <c r="B353" s="77"/>
      <c r="C353" s="97"/>
      <c r="D353" s="89"/>
      <c r="E353" s="77"/>
      <c r="F353" s="77"/>
      <c r="J353" s="93"/>
      <c r="K353" s="93"/>
    </row>
    <row r="354" spans="1:11" ht="20.25" customHeight="1">
      <c r="A354" s="79"/>
      <c r="B354" s="77"/>
      <c r="C354" s="97"/>
      <c r="D354" s="89"/>
      <c r="E354" s="77"/>
      <c r="F354" s="77"/>
      <c r="J354" s="93"/>
      <c r="K354" s="93"/>
    </row>
    <row r="355" spans="1:11" ht="20.25" customHeight="1">
      <c r="A355" s="79"/>
      <c r="B355" s="77"/>
      <c r="C355" s="97"/>
      <c r="D355" s="89"/>
      <c r="E355" s="77"/>
      <c r="F355" s="77"/>
      <c r="J355" s="93"/>
      <c r="K355" s="93"/>
    </row>
    <row r="356" spans="1:11" ht="20.25" customHeight="1">
      <c r="A356" s="79"/>
      <c r="B356" s="77"/>
      <c r="C356" s="97"/>
      <c r="D356" s="89"/>
      <c r="E356" s="77"/>
      <c r="F356" s="77"/>
      <c r="J356" s="93"/>
      <c r="K356" s="93"/>
    </row>
    <row r="357" spans="1:11" ht="20.25" customHeight="1">
      <c r="A357" s="79"/>
      <c r="B357" s="77"/>
      <c r="C357" s="97"/>
      <c r="D357" s="89"/>
      <c r="E357" s="77"/>
      <c r="F357" s="77"/>
      <c r="J357" s="93"/>
      <c r="K357" s="93"/>
    </row>
    <row r="358" spans="1:11" ht="20.25" customHeight="1">
      <c r="A358" s="79"/>
      <c r="B358" s="77"/>
      <c r="C358" s="97"/>
      <c r="D358" s="89"/>
      <c r="E358" s="77"/>
      <c r="F358" s="77"/>
      <c r="J358" s="93"/>
      <c r="K358" s="93"/>
    </row>
    <row r="359" spans="1:11" ht="20.25" customHeight="1">
      <c r="A359" s="79"/>
      <c r="B359" s="77"/>
      <c r="C359" s="97"/>
      <c r="D359" s="89"/>
      <c r="E359" s="77"/>
      <c r="F359" s="77"/>
      <c r="J359" s="93"/>
      <c r="K359" s="93"/>
    </row>
    <row r="360" spans="1:11" ht="20.25" customHeight="1">
      <c r="A360" s="79"/>
      <c r="B360" s="77"/>
      <c r="C360" s="97"/>
      <c r="D360" s="89"/>
      <c r="E360" s="77"/>
      <c r="F360" s="77"/>
      <c r="J360" s="93"/>
      <c r="K360" s="93"/>
    </row>
    <row r="361" spans="1:11" ht="20.25" customHeight="1">
      <c r="A361" s="79"/>
      <c r="B361" s="77"/>
      <c r="C361" s="97"/>
      <c r="D361" s="89"/>
      <c r="E361" s="77"/>
      <c r="F361" s="77"/>
      <c r="J361" s="93"/>
      <c r="K361" s="93"/>
    </row>
    <row r="362" spans="1:11" ht="20.25" customHeight="1">
      <c r="A362" s="79"/>
      <c r="B362" s="77"/>
      <c r="C362" s="97"/>
      <c r="D362" s="89"/>
      <c r="E362" s="77"/>
      <c r="F362" s="77"/>
      <c r="J362" s="93"/>
      <c r="K362" s="93"/>
    </row>
    <row r="363" spans="1:11" ht="20.25" customHeight="1">
      <c r="A363" s="79"/>
      <c r="B363" s="77"/>
      <c r="C363" s="97"/>
      <c r="D363" s="89"/>
      <c r="E363" s="77"/>
      <c r="F363" s="77"/>
      <c r="J363" s="93"/>
      <c r="K363" s="93"/>
    </row>
    <row r="364" spans="1:11" ht="20.25" customHeight="1">
      <c r="A364" s="79"/>
      <c r="B364" s="77"/>
      <c r="C364" s="97"/>
      <c r="D364" s="89"/>
      <c r="E364" s="77"/>
      <c r="F364" s="77"/>
      <c r="J364" s="93"/>
      <c r="K364" s="93"/>
    </row>
    <row r="365" spans="1:11" ht="20.25" customHeight="1">
      <c r="A365" s="79"/>
      <c r="B365" s="77"/>
      <c r="C365" s="97"/>
      <c r="D365" s="89"/>
      <c r="E365" s="77"/>
      <c r="F365" s="77"/>
      <c r="J365" s="93"/>
      <c r="K365" s="93"/>
    </row>
    <row r="366" spans="1:11" ht="20.25" customHeight="1">
      <c r="A366" s="79"/>
      <c r="B366" s="77"/>
      <c r="C366" s="97"/>
      <c r="D366" s="89"/>
      <c r="E366" s="77"/>
      <c r="F366" s="77"/>
      <c r="J366" s="93"/>
      <c r="K366" s="93"/>
    </row>
    <row r="367" spans="1:11" ht="20.25" customHeight="1">
      <c r="A367" s="79"/>
      <c r="B367" s="77"/>
      <c r="C367" s="97"/>
      <c r="D367" s="89"/>
      <c r="E367" s="77"/>
      <c r="F367" s="77"/>
      <c r="J367" s="93"/>
      <c r="K367" s="93"/>
    </row>
    <row r="368" spans="1:11" ht="20.25" customHeight="1">
      <c r="A368" s="79"/>
      <c r="B368" s="77"/>
      <c r="C368" s="97"/>
      <c r="D368" s="89"/>
      <c r="E368" s="77"/>
      <c r="F368" s="77"/>
      <c r="J368" s="93"/>
      <c r="K368" s="93"/>
    </row>
    <row r="369" spans="1:11" ht="20.25" customHeight="1">
      <c r="A369" s="79"/>
      <c r="B369" s="77"/>
      <c r="C369" s="97"/>
      <c r="D369" s="89"/>
      <c r="E369" s="77"/>
      <c r="F369" s="77"/>
      <c r="J369" s="93"/>
      <c r="K369" s="93"/>
    </row>
    <row r="370" spans="1:11" ht="20.25" customHeight="1">
      <c r="A370" s="79"/>
      <c r="B370" s="77"/>
      <c r="C370" s="97"/>
      <c r="D370" s="89"/>
      <c r="E370" s="77"/>
      <c r="F370" s="77"/>
      <c r="J370" s="93"/>
      <c r="K370" s="93"/>
    </row>
    <row r="371" spans="1:11" ht="20.25" customHeight="1">
      <c r="A371" s="79"/>
      <c r="B371" s="77"/>
      <c r="C371" s="97"/>
      <c r="D371" s="89"/>
      <c r="E371" s="77"/>
      <c r="F371" s="77"/>
      <c r="J371" s="93"/>
      <c r="K371" s="93"/>
    </row>
    <row r="372" spans="1:11" ht="20.25" customHeight="1">
      <c r="A372" s="79"/>
      <c r="B372" s="77"/>
      <c r="C372" s="97"/>
      <c r="D372" s="89"/>
      <c r="E372" s="77"/>
      <c r="F372" s="77"/>
      <c r="J372" s="93"/>
      <c r="K372" s="93"/>
    </row>
    <row r="373" spans="1:11" ht="20.25" customHeight="1">
      <c r="A373" s="79"/>
      <c r="B373" s="77"/>
      <c r="C373" s="97"/>
      <c r="D373" s="89"/>
      <c r="E373" s="77"/>
      <c r="F373" s="77"/>
      <c r="J373" s="93"/>
      <c r="K373" s="93"/>
    </row>
    <row r="374" spans="1:11" ht="20.25" customHeight="1">
      <c r="A374" s="79"/>
      <c r="B374" s="77"/>
      <c r="C374" s="97"/>
      <c r="D374" s="89"/>
      <c r="E374" s="77"/>
      <c r="F374" s="77"/>
      <c r="J374" s="93"/>
      <c r="K374" s="93"/>
    </row>
    <row r="375" spans="1:11" ht="20.25" customHeight="1">
      <c r="A375" s="79"/>
      <c r="B375" s="77"/>
      <c r="C375" s="97"/>
      <c r="D375" s="89"/>
      <c r="E375" s="77"/>
      <c r="F375" s="77"/>
      <c r="J375" s="93"/>
      <c r="K375" s="93"/>
    </row>
    <row r="376" spans="1:11" ht="20.25" customHeight="1">
      <c r="A376" s="79"/>
      <c r="B376" s="77"/>
      <c r="C376" s="97"/>
      <c r="D376" s="89"/>
      <c r="E376" s="77"/>
      <c r="F376" s="77"/>
      <c r="J376" s="93"/>
      <c r="K376" s="93"/>
    </row>
    <row r="377" spans="1:11" ht="20.25" customHeight="1">
      <c r="A377" s="79"/>
      <c r="B377" s="77"/>
      <c r="C377" s="97"/>
      <c r="D377" s="89"/>
      <c r="E377" s="77"/>
      <c r="F377" s="77"/>
      <c r="J377" s="93"/>
      <c r="K377" s="93"/>
    </row>
    <row r="378" spans="1:11" ht="20.25" customHeight="1">
      <c r="A378" s="79"/>
      <c r="B378" s="77"/>
      <c r="C378" s="97"/>
      <c r="D378" s="89"/>
      <c r="E378" s="77"/>
      <c r="F378" s="77"/>
      <c r="J378" s="93"/>
      <c r="K378" s="93"/>
    </row>
    <row r="379" spans="1:11" ht="20.25" customHeight="1">
      <c r="A379" s="79"/>
      <c r="B379" s="77"/>
      <c r="C379" s="97"/>
      <c r="D379" s="89"/>
      <c r="E379" s="77"/>
      <c r="F379" s="77"/>
      <c r="J379" s="93"/>
      <c r="K379" s="93"/>
    </row>
    <row r="380" spans="1:11" ht="20.25" customHeight="1">
      <c r="A380" s="79"/>
      <c r="B380" s="77"/>
      <c r="C380" s="97"/>
      <c r="D380" s="89"/>
      <c r="E380" s="77"/>
      <c r="F380" s="77"/>
      <c r="J380" s="93"/>
      <c r="K380" s="93"/>
    </row>
    <row r="381" spans="1:11" ht="20.25" customHeight="1">
      <c r="A381" s="79"/>
      <c r="B381" s="77"/>
      <c r="C381" s="97"/>
      <c r="D381" s="89"/>
      <c r="E381" s="77"/>
      <c r="F381" s="77"/>
      <c r="J381" s="93"/>
      <c r="K381" s="93"/>
    </row>
    <row r="382" spans="1:11" ht="20.25" customHeight="1">
      <c r="A382" s="79"/>
      <c r="B382" s="77"/>
      <c r="C382" s="97"/>
      <c r="D382" s="89"/>
      <c r="E382" s="77"/>
      <c r="F382" s="77"/>
      <c r="J382" s="93"/>
      <c r="K382" s="93"/>
    </row>
    <row r="383" spans="1:11" ht="20.25" customHeight="1">
      <c r="A383" s="79"/>
      <c r="B383" s="77"/>
      <c r="C383" s="97"/>
      <c r="D383" s="89"/>
      <c r="E383" s="77"/>
      <c r="F383" s="77"/>
      <c r="J383" s="93"/>
      <c r="K383" s="93"/>
    </row>
    <row r="384" spans="1:11" ht="20.25" customHeight="1">
      <c r="A384" s="79"/>
      <c r="B384" s="77"/>
      <c r="C384" s="97"/>
      <c r="D384" s="89"/>
      <c r="E384" s="77"/>
      <c r="F384" s="77"/>
      <c r="J384" s="93"/>
      <c r="K384" s="93"/>
    </row>
    <row r="385" spans="1:11" ht="20.25" customHeight="1">
      <c r="A385" s="79"/>
      <c r="B385" s="77"/>
      <c r="C385" s="97"/>
      <c r="D385" s="89"/>
      <c r="E385" s="77"/>
      <c r="F385" s="77"/>
      <c r="J385" s="93"/>
      <c r="K385" s="93"/>
    </row>
    <row r="386" spans="1:11" ht="20.25" customHeight="1">
      <c r="A386" s="79"/>
      <c r="B386" s="77"/>
      <c r="C386" s="97"/>
      <c r="D386" s="89"/>
      <c r="E386" s="77"/>
      <c r="F386" s="77"/>
      <c r="J386" s="93"/>
      <c r="K386" s="93"/>
    </row>
    <row r="387" spans="1:11" ht="20.25" customHeight="1">
      <c r="A387" s="79"/>
      <c r="B387" s="77"/>
      <c r="C387" s="97"/>
      <c r="D387" s="89"/>
      <c r="E387" s="77"/>
      <c r="F387" s="77"/>
      <c r="J387" s="93"/>
      <c r="K387" s="93"/>
    </row>
    <row r="388" spans="1:11" ht="20.25" customHeight="1">
      <c r="A388" s="79"/>
      <c r="B388" s="77"/>
      <c r="C388" s="97"/>
      <c r="D388" s="89"/>
      <c r="E388" s="77"/>
      <c r="F388" s="77"/>
      <c r="J388" s="93"/>
      <c r="K388" s="93"/>
    </row>
    <row r="389" spans="1:11" ht="20.25" customHeight="1">
      <c r="A389" s="79"/>
      <c r="B389" s="77"/>
      <c r="C389" s="97"/>
      <c r="D389" s="89"/>
      <c r="E389" s="77"/>
      <c r="F389" s="77"/>
      <c r="J389" s="93"/>
      <c r="K389" s="93"/>
    </row>
    <row r="390" spans="1:11" ht="20.25" customHeight="1">
      <c r="A390" s="79"/>
      <c r="B390" s="77"/>
      <c r="C390" s="97"/>
      <c r="D390" s="89"/>
      <c r="E390" s="77"/>
      <c r="F390" s="77"/>
      <c r="J390" s="93"/>
      <c r="K390" s="93"/>
    </row>
    <row r="391" spans="1:11" ht="20.25" customHeight="1">
      <c r="A391" s="79"/>
      <c r="B391" s="77"/>
      <c r="C391" s="97"/>
      <c r="D391" s="89"/>
      <c r="E391" s="77"/>
      <c r="F391" s="77"/>
      <c r="J391" s="93"/>
      <c r="K391" s="93"/>
    </row>
    <row r="392" spans="1:11" ht="20.25" customHeight="1">
      <c r="A392" s="79"/>
      <c r="B392" s="77"/>
      <c r="C392" s="97"/>
      <c r="D392" s="89"/>
      <c r="E392" s="77"/>
      <c r="F392" s="77"/>
      <c r="J392" s="93"/>
      <c r="K392" s="93"/>
    </row>
    <row r="393" spans="1:11" ht="20.25" customHeight="1">
      <c r="A393" s="79"/>
      <c r="B393" s="77"/>
      <c r="C393" s="97"/>
      <c r="D393" s="89"/>
      <c r="E393" s="77"/>
      <c r="F393" s="77"/>
      <c r="J393" s="93"/>
      <c r="K393" s="93"/>
    </row>
    <row r="394" spans="1:11" ht="20.25" customHeight="1">
      <c r="A394" s="79"/>
      <c r="B394" s="77"/>
      <c r="C394" s="97"/>
      <c r="D394" s="89"/>
      <c r="E394" s="77"/>
      <c r="F394" s="77"/>
      <c r="J394" s="93"/>
      <c r="K394" s="93"/>
    </row>
    <row r="395" spans="1:11" ht="20.25" customHeight="1">
      <c r="A395" s="79"/>
      <c r="B395" s="77"/>
      <c r="C395" s="97"/>
      <c r="D395" s="89"/>
      <c r="E395" s="77"/>
      <c r="F395" s="77"/>
      <c r="J395" s="93"/>
      <c r="K395" s="93"/>
    </row>
    <row r="396" spans="1:11" ht="20.25" customHeight="1">
      <c r="A396" s="79"/>
      <c r="B396" s="77"/>
      <c r="C396" s="97"/>
      <c r="D396" s="89"/>
      <c r="E396" s="77"/>
      <c r="F396" s="77"/>
      <c r="J396" s="93"/>
      <c r="K396" s="93"/>
    </row>
    <row r="397" spans="1:11" ht="20.25" customHeight="1">
      <c r="A397" s="79"/>
      <c r="B397" s="77"/>
      <c r="C397" s="97"/>
      <c r="D397" s="89"/>
      <c r="E397" s="77"/>
      <c r="F397" s="77"/>
      <c r="J397" s="93"/>
      <c r="K397" s="93"/>
    </row>
    <row r="398" spans="1:11" ht="20.25" customHeight="1">
      <c r="A398" s="79"/>
      <c r="B398" s="77"/>
      <c r="C398" s="97"/>
      <c r="D398" s="89"/>
      <c r="E398" s="77"/>
      <c r="F398" s="77"/>
      <c r="J398" s="93"/>
      <c r="K398" s="93"/>
    </row>
    <row r="399" spans="1:11" ht="20.25" customHeight="1">
      <c r="A399" s="79"/>
      <c r="B399" s="77"/>
      <c r="C399" s="97"/>
      <c r="D399" s="89"/>
      <c r="E399" s="77"/>
      <c r="F399" s="77"/>
      <c r="J399" s="93"/>
      <c r="K399" s="93"/>
    </row>
    <row r="400" spans="1:11" ht="20.25" customHeight="1">
      <c r="A400" s="79"/>
      <c r="B400" s="77"/>
      <c r="C400" s="97"/>
      <c r="D400" s="89"/>
      <c r="E400" s="77"/>
      <c r="F400" s="77"/>
      <c r="J400" s="93"/>
      <c r="K400" s="93"/>
    </row>
    <row r="401" spans="1:11" ht="20.25" customHeight="1">
      <c r="A401" s="79"/>
      <c r="B401" s="77"/>
      <c r="C401" s="97"/>
      <c r="D401" s="89"/>
      <c r="E401" s="77"/>
      <c r="F401" s="77"/>
      <c r="J401" s="93"/>
      <c r="K401" s="93"/>
    </row>
    <row r="402" spans="1:11" ht="20.25" customHeight="1">
      <c r="A402" s="79"/>
      <c r="B402" s="77"/>
      <c r="C402" s="97"/>
      <c r="D402" s="89"/>
      <c r="E402" s="77"/>
      <c r="F402" s="77"/>
      <c r="J402" s="93"/>
      <c r="K402" s="93"/>
    </row>
    <row r="403" spans="1:11" ht="20.25" customHeight="1">
      <c r="A403" s="79"/>
      <c r="B403" s="77"/>
      <c r="C403" s="97"/>
      <c r="D403" s="89"/>
      <c r="E403" s="77"/>
      <c r="F403" s="77"/>
      <c r="J403" s="93"/>
      <c r="K403" s="93"/>
    </row>
    <row r="404" spans="1:11" ht="20.25" customHeight="1">
      <c r="A404" s="79"/>
      <c r="B404" s="77"/>
      <c r="C404" s="97"/>
      <c r="D404" s="89"/>
      <c r="E404" s="77"/>
      <c r="F404" s="77"/>
      <c r="J404" s="93"/>
      <c r="K404" s="93"/>
    </row>
    <row r="405" spans="1:11" ht="20.25" customHeight="1">
      <c r="A405" s="79"/>
      <c r="B405" s="77"/>
      <c r="C405" s="97"/>
      <c r="D405" s="89"/>
      <c r="E405" s="77"/>
      <c r="F405" s="77"/>
      <c r="J405" s="93"/>
      <c r="K405" s="93"/>
    </row>
    <row r="406" spans="1:11" ht="20.25" customHeight="1">
      <c r="A406" s="79"/>
      <c r="B406" s="77"/>
      <c r="C406" s="97"/>
      <c r="D406" s="89"/>
      <c r="E406" s="77"/>
      <c r="F406" s="77"/>
      <c r="J406" s="93"/>
      <c r="K406" s="93"/>
    </row>
    <row r="407" spans="1:11" ht="20.25" customHeight="1">
      <c r="A407" s="79"/>
      <c r="B407" s="77"/>
      <c r="C407" s="97"/>
      <c r="D407" s="89"/>
      <c r="E407" s="77"/>
      <c r="F407" s="77"/>
      <c r="J407" s="93"/>
      <c r="K407" s="93"/>
    </row>
    <row r="408" spans="1:11" ht="20.25" customHeight="1">
      <c r="A408" s="79"/>
      <c r="B408" s="77"/>
      <c r="C408" s="97"/>
      <c r="D408" s="89"/>
      <c r="E408" s="77"/>
      <c r="F408" s="77"/>
      <c r="J408" s="93"/>
      <c r="K408" s="93"/>
    </row>
    <row r="409" spans="1:11" ht="20.25" customHeight="1">
      <c r="A409" s="79"/>
      <c r="B409" s="77"/>
      <c r="C409" s="97"/>
      <c r="D409" s="89"/>
      <c r="E409" s="77"/>
      <c r="F409" s="77"/>
      <c r="J409" s="93"/>
      <c r="K409" s="93"/>
    </row>
    <row r="410" spans="1:11" ht="20.25" customHeight="1">
      <c r="A410" s="79"/>
      <c r="B410" s="77"/>
      <c r="C410" s="97"/>
      <c r="D410" s="89"/>
      <c r="E410" s="77"/>
      <c r="F410" s="77"/>
      <c r="J410" s="93"/>
      <c r="K410" s="93"/>
    </row>
    <row r="411" spans="1:11" ht="20.25" customHeight="1">
      <c r="A411" s="79"/>
      <c r="B411" s="77"/>
      <c r="C411" s="97"/>
      <c r="D411" s="89"/>
      <c r="E411" s="77"/>
      <c r="F411" s="77"/>
      <c r="J411" s="93"/>
      <c r="K411" s="93"/>
    </row>
    <row r="412" spans="1:11" ht="20.25" customHeight="1">
      <c r="A412" s="79"/>
      <c r="B412" s="77"/>
      <c r="C412" s="97"/>
      <c r="D412" s="89"/>
      <c r="E412" s="77"/>
      <c r="F412" s="77"/>
      <c r="J412" s="93"/>
      <c r="K412" s="93"/>
    </row>
    <row r="413" spans="1:11" ht="20.25" customHeight="1">
      <c r="A413" s="79"/>
      <c r="B413" s="77"/>
      <c r="C413" s="97"/>
      <c r="D413" s="89"/>
      <c r="E413" s="77"/>
      <c r="F413" s="77"/>
      <c r="J413" s="93"/>
      <c r="K413" s="93"/>
    </row>
    <row r="414" spans="1:11" ht="20.25" customHeight="1">
      <c r="A414" s="79"/>
      <c r="B414" s="77"/>
      <c r="C414" s="97"/>
      <c r="D414" s="89"/>
      <c r="E414" s="77"/>
      <c r="F414" s="77"/>
      <c r="J414" s="93"/>
      <c r="K414" s="93"/>
    </row>
    <row r="415" spans="1:11" ht="20.25" customHeight="1">
      <c r="A415" s="79"/>
      <c r="B415" s="77"/>
      <c r="C415" s="97"/>
      <c r="D415" s="89"/>
      <c r="E415" s="77"/>
      <c r="F415" s="77"/>
      <c r="J415" s="93"/>
      <c r="K415" s="93"/>
    </row>
    <row r="416" spans="1:11" ht="20.25" customHeight="1">
      <c r="A416" s="79"/>
      <c r="B416" s="77"/>
      <c r="C416" s="97"/>
      <c r="D416" s="89"/>
      <c r="E416" s="77"/>
      <c r="F416" s="77"/>
      <c r="J416" s="93"/>
      <c r="K416" s="93"/>
    </row>
    <row r="417" spans="1:11" ht="20.25" customHeight="1">
      <c r="A417" s="79"/>
      <c r="B417" s="77"/>
      <c r="C417" s="97"/>
      <c r="D417" s="89"/>
      <c r="E417" s="77"/>
      <c r="F417" s="77"/>
      <c r="J417" s="93"/>
      <c r="K417" s="93"/>
    </row>
    <row r="418" spans="1:11" ht="20.25" customHeight="1">
      <c r="A418" s="79"/>
      <c r="B418" s="77"/>
      <c r="C418" s="97"/>
      <c r="D418" s="89"/>
      <c r="E418" s="77"/>
      <c r="F418" s="77"/>
      <c r="J418" s="93"/>
      <c r="K418" s="93"/>
    </row>
    <row r="419" spans="1:11" ht="20.25" customHeight="1">
      <c r="A419" s="79"/>
      <c r="B419" s="77"/>
      <c r="C419" s="97"/>
      <c r="D419" s="89"/>
      <c r="E419" s="77"/>
      <c r="F419" s="77"/>
      <c r="J419" s="93"/>
      <c r="K419" s="93"/>
    </row>
    <row r="420" spans="1:11" ht="20.25" customHeight="1">
      <c r="A420" s="79"/>
      <c r="B420" s="77"/>
      <c r="C420" s="97"/>
      <c r="D420" s="89"/>
      <c r="E420" s="77"/>
      <c r="F420" s="77"/>
      <c r="J420" s="93"/>
      <c r="K420" s="93"/>
    </row>
    <row r="421" spans="1:11" ht="20.25" customHeight="1">
      <c r="A421" s="79"/>
      <c r="B421" s="77"/>
      <c r="C421" s="97"/>
      <c r="D421" s="89"/>
      <c r="E421" s="77"/>
      <c r="F421" s="77"/>
      <c r="J421" s="93"/>
      <c r="K421" s="93"/>
    </row>
    <row r="422" spans="1:11" ht="20.25" customHeight="1">
      <c r="A422" s="79"/>
      <c r="B422" s="77"/>
      <c r="C422" s="97"/>
      <c r="D422" s="89"/>
      <c r="E422" s="77"/>
      <c r="F422" s="77"/>
      <c r="J422" s="93"/>
      <c r="K422" s="93"/>
    </row>
    <row r="423" spans="1:11" ht="20.25" customHeight="1">
      <c r="A423" s="79"/>
      <c r="B423" s="77"/>
      <c r="C423" s="97"/>
      <c r="D423" s="89"/>
      <c r="E423" s="77"/>
      <c r="F423" s="77"/>
      <c r="J423" s="93"/>
      <c r="K423" s="93"/>
    </row>
    <row r="424" spans="1:11" ht="20.25" customHeight="1">
      <c r="A424" s="79"/>
      <c r="B424" s="77"/>
      <c r="C424" s="97"/>
      <c r="D424" s="89"/>
      <c r="E424" s="77"/>
      <c r="F424" s="77"/>
      <c r="J424" s="93"/>
      <c r="K424" s="93"/>
    </row>
    <row r="425" spans="1:11" ht="20.25" customHeight="1">
      <c r="A425" s="79"/>
      <c r="B425" s="77"/>
      <c r="C425" s="97"/>
      <c r="D425" s="89"/>
      <c r="E425" s="77"/>
      <c r="F425" s="77"/>
      <c r="J425" s="93"/>
      <c r="K425" s="93"/>
    </row>
    <row r="426" spans="1:11" ht="20.25" customHeight="1">
      <c r="A426" s="79"/>
      <c r="B426" s="77"/>
      <c r="C426" s="97"/>
      <c r="D426" s="89"/>
      <c r="E426" s="77"/>
      <c r="F426" s="77"/>
      <c r="J426" s="93"/>
      <c r="K426" s="93"/>
    </row>
    <row r="427" spans="1:11" ht="20.25" customHeight="1">
      <c r="A427" s="79"/>
      <c r="B427" s="77"/>
      <c r="C427" s="97"/>
      <c r="D427" s="89"/>
      <c r="E427" s="77"/>
      <c r="F427" s="77"/>
      <c r="J427" s="93"/>
      <c r="K427" s="93"/>
    </row>
    <row r="428" spans="1:11" ht="20.25" customHeight="1">
      <c r="A428" s="79"/>
      <c r="B428" s="77"/>
      <c r="C428" s="97"/>
      <c r="D428" s="89"/>
      <c r="E428" s="77"/>
      <c r="F428" s="77"/>
      <c r="J428" s="93"/>
      <c r="K428" s="93"/>
    </row>
    <row r="429" spans="1:11" ht="20.25" customHeight="1">
      <c r="A429" s="79"/>
      <c r="B429" s="77"/>
      <c r="C429" s="97"/>
      <c r="D429" s="89"/>
      <c r="E429" s="77"/>
      <c r="F429" s="77"/>
      <c r="J429" s="93"/>
      <c r="K429" s="93"/>
    </row>
    <row r="430" spans="1:11" ht="20.25" customHeight="1">
      <c r="A430" s="79"/>
      <c r="B430" s="77"/>
      <c r="C430" s="97"/>
      <c r="D430" s="89"/>
      <c r="E430" s="77"/>
      <c r="F430" s="77"/>
      <c r="J430" s="93"/>
      <c r="K430" s="93"/>
    </row>
    <row r="431" spans="1:11" ht="20.25" customHeight="1">
      <c r="A431" s="79"/>
      <c r="B431" s="77"/>
      <c r="C431" s="97"/>
      <c r="D431" s="89"/>
      <c r="E431" s="77"/>
      <c r="F431" s="77"/>
      <c r="J431" s="93"/>
      <c r="K431" s="93"/>
    </row>
    <row r="432" spans="1:11" ht="20.25" customHeight="1">
      <c r="A432" s="79"/>
      <c r="B432" s="77"/>
      <c r="C432" s="97"/>
      <c r="D432" s="89"/>
      <c r="E432" s="77"/>
      <c r="F432" s="77"/>
      <c r="J432" s="93"/>
      <c r="K432" s="93"/>
    </row>
    <row r="433" spans="1:11" ht="20.25" customHeight="1">
      <c r="A433" s="79"/>
      <c r="B433" s="77"/>
      <c r="C433" s="97"/>
      <c r="D433" s="89"/>
      <c r="E433" s="77"/>
      <c r="F433" s="77"/>
      <c r="J433" s="93"/>
      <c r="K433" s="93"/>
    </row>
    <row r="434" spans="1:11" ht="20.25" customHeight="1">
      <c r="A434" s="79"/>
      <c r="B434" s="77"/>
      <c r="C434" s="97"/>
      <c r="D434" s="89"/>
      <c r="E434" s="77"/>
      <c r="F434" s="77"/>
      <c r="J434" s="93"/>
      <c r="K434" s="93"/>
    </row>
    <row r="435" spans="1:11" ht="20.25" customHeight="1">
      <c r="A435" s="79"/>
      <c r="B435" s="77"/>
      <c r="C435" s="97"/>
      <c r="D435" s="89"/>
      <c r="E435" s="77"/>
      <c r="F435" s="77"/>
      <c r="J435" s="93"/>
      <c r="K435" s="93"/>
    </row>
    <row r="436" spans="1:11" ht="20.25" customHeight="1">
      <c r="A436" s="79"/>
      <c r="B436" s="77"/>
      <c r="C436" s="97"/>
      <c r="D436" s="89"/>
      <c r="E436" s="77"/>
      <c r="F436" s="77"/>
      <c r="J436" s="93"/>
      <c r="K436" s="93"/>
    </row>
    <row r="437" spans="1:11" ht="20.25" customHeight="1">
      <c r="A437" s="79"/>
      <c r="B437" s="77"/>
      <c r="C437" s="97"/>
      <c r="D437" s="89"/>
      <c r="E437" s="77"/>
      <c r="F437" s="77"/>
      <c r="J437" s="93"/>
      <c r="K437" s="93"/>
    </row>
    <row r="438" spans="1:11" ht="20.25" customHeight="1">
      <c r="A438" s="79"/>
      <c r="B438" s="77"/>
      <c r="C438" s="97"/>
      <c r="D438" s="89"/>
      <c r="E438" s="77"/>
      <c r="F438" s="77"/>
      <c r="J438" s="93"/>
      <c r="K438" s="93"/>
    </row>
    <row r="439" spans="1:11" ht="20.25" customHeight="1">
      <c r="A439" s="79"/>
      <c r="B439" s="77"/>
      <c r="C439" s="97"/>
      <c r="D439" s="89"/>
      <c r="E439" s="77"/>
      <c r="F439" s="77"/>
      <c r="J439" s="93"/>
      <c r="K439" s="93"/>
    </row>
    <row r="440" spans="1:11" ht="20.25" customHeight="1">
      <c r="A440" s="79"/>
      <c r="B440" s="77"/>
      <c r="C440" s="97"/>
      <c r="D440" s="89"/>
      <c r="E440" s="77"/>
      <c r="F440" s="77"/>
      <c r="J440" s="93"/>
      <c r="K440" s="93"/>
    </row>
    <row r="441" spans="1:11" ht="20.25" customHeight="1">
      <c r="A441" s="79"/>
      <c r="B441" s="77"/>
      <c r="C441" s="97"/>
      <c r="D441" s="89"/>
      <c r="E441" s="77"/>
      <c r="F441" s="77"/>
      <c r="J441" s="93"/>
      <c r="K441" s="93"/>
    </row>
    <row r="442" spans="1:11" ht="20.25" customHeight="1">
      <c r="A442" s="79"/>
      <c r="B442" s="77"/>
      <c r="C442" s="97"/>
      <c r="D442" s="89"/>
      <c r="E442" s="77"/>
      <c r="F442" s="77"/>
      <c r="J442" s="93"/>
      <c r="K442" s="93"/>
    </row>
    <row r="443" spans="1:11" ht="20.25" customHeight="1">
      <c r="A443" s="79"/>
      <c r="B443" s="77"/>
      <c r="C443" s="97"/>
      <c r="D443" s="89"/>
      <c r="E443" s="77"/>
      <c r="F443" s="77"/>
      <c r="J443" s="93"/>
      <c r="K443" s="93"/>
    </row>
    <row r="444" spans="1:11" ht="20.25" customHeight="1">
      <c r="A444" s="79"/>
      <c r="B444" s="77"/>
      <c r="C444" s="97"/>
      <c r="D444" s="89"/>
      <c r="E444" s="77"/>
      <c r="F444" s="77"/>
      <c r="J444" s="93"/>
      <c r="K444" s="93"/>
    </row>
    <row r="445" spans="1:11" ht="20.25" customHeight="1">
      <c r="A445" s="79"/>
      <c r="B445" s="77"/>
      <c r="C445" s="97"/>
      <c r="D445" s="89"/>
      <c r="E445" s="77"/>
      <c r="F445" s="77"/>
      <c r="J445" s="93"/>
      <c r="K445" s="93"/>
    </row>
    <row r="446" spans="1:11" ht="20.25" customHeight="1">
      <c r="A446" s="79"/>
      <c r="B446" s="77"/>
      <c r="C446" s="97"/>
      <c r="D446" s="89"/>
      <c r="E446" s="77"/>
      <c r="F446" s="77"/>
      <c r="J446" s="93"/>
      <c r="K446" s="93"/>
    </row>
    <row r="447" spans="1:11" ht="20.25" customHeight="1">
      <c r="A447" s="79"/>
      <c r="B447" s="77"/>
      <c r="C447" s="97"/>
      <c r="D447" s="89"/>
      <c r="E447" s="77"/>
      <c r="F447" s="77"/>
      <c r="J447" s="93"/>
      <c r="K447" s="93"/>
    </row>
    <row r="448" spans="1:11" ht="20.25" customHeight="1">
      <c r="A448" s="79"/>
      <c r="B448" s="77"/>
      <c r="C448" s="97"/>
      <c r="D448" s="89"/>
      <c r="E448" s="77"/>
      <c r="F448" s="77"/>
      <c r="J448" s="93"/>
      <c r="K448" s="93"/>
    </row>
    <row r="449" spans="1:11" ht="20.25" customHeight="1">
      <c r="A449" s="79"/>
      <c r="B449" s="77"/>
      <c r="C449" s="97"/>
      <c r="D449" s="89"/>
      <c r="E449" s="77"/>
      <c r="F449" s="77"/>
      <c r="J449" s="93"/>
      <c r="K449" s="93"/>
    </row>
    <row r="450" spans="1:11" ht="20.25" customHeight="1">
      <c r="A450" s="79"/>
      <c r="B450" s="77"/>
      <c r="C450" s="97"/>
      <c r="D450" s="89"/>
      <c r="E450" s="77"/>
      <c r="F450" s="77"/>
      <c r="J450" s="93"/>
      <c r="K450" s="93"/>
    </row>
    <row r="451" spans="1:11" ht="20.25" customHeight="1">
      <c r="A451" s="79"/>
      <c r="B451" s="77"/>
      <c r="C451" s="97"/>
      <c r="D451" s="89"/>
      <c r="E451" s="77"/>
      <c r="F451" s="77"/>
      <c r="J451" s="93"/>
      <c r="K451" s="93"/>
    </row>
    <row r="452" spans="1:11" ht="20.25" customHeight="1">
      <c r="A452" s="79"/>
      <c r="B452" s="77"/>
      <c r="C452" s="97"/>
      <c r="D452" s="89"/>
      <c r="E452" s="77"/>
      <c r="F452" s="77"/>
      <c r="J452" s="93"/>
      <c r="K452" s="93"/>
    </row>
    <row r="453" spans="1:11" ht="20.25" customHeight="1">
      <c r="A453" s="79"/>
      <c r="B453" s="77"/>
      <c r="C453" s="97"/>
      <c r="D453" s="89"/>
      <c r="E453" s="77"/>
      <c r="F453" s="77"/>
      <c r="J453" s="93"/>
      <c r="K453" s="93"/>
    </row>
    <row r="454" spans="1:11" ht="20.25" customHeight="1">
      <c r="A454" s="79"/>
      <c r="B454" s="77"/>
      <c r="C454" s="97"/>
      <c r="D454" s="89"/>
      <c r="E454" s="77"/>
      <c r="F454" s="77"/>
      <c r="J454" s="93"/>
      <c r="K454" s="93"/>
    </row>
    <row r="455" spans="1:11" ht="20.25" customHeight="1">
      <c r="A455" s="79"/>
      <c r="B455" s="77"/>
      <c r="C455" s="97"/>
      <c r="D455" s="89"/>
      <c r="E455" s="77"/>
      <c r="F455" s="77"/>
      <c r="J455" s="93"/>
      <c r="K455" s="93"/>
    </row>
    <row r="456" spans="1:11" ht="20.25" customHeight="1">
      <c r="A456" s="79"/>
      <c r="B456" s="77"/>
      <c r="C456" s="97"/>
      <c r="D456" s="89"/>
      <c r="E456" s="77"/>
      <c r="F456" s="77"/>
      <c r="J456" s="93"/>
      <c r="K456" s="93"/>
    </row>
    <row r="457" spans="1:11" ht="20.25" customHeight="1">
      <c r="A457" s="79"/>
      <c r="B457" s="77"/>
      <c r="C457" s="97"/>
      <c r="D457" s="89"/>
      <c r="E457" s="77"/>
      <c r="F457" s="77"/>
      <c r="J457" s="93"/>
      <c r="K457" s="93"/>
    </row>
    <row r="458" spans="1:11" ht="20.25" customHeight="1">
      <c r="A458" s="79"/>
      <c r="B458" s="77"/>
      <c r="C458" s="97"/>
      <c r="D458" s="89"/>
      <c r="E458" s="77"/>
      <c r="F458" s="77"/>
      <c r="J458" s="93"/>
      <c r="K458" s="93"/>
    </row>
    <row r="459" spans="1:11" ht="20.25" customHeight="1">
      <c r="A459" s="79"/>
      <c r="B459" s="77"/>
      <c r="C459" s="97"/>
      <c r="D459" s="89"/>
      <c r="E459" s="77"/>
      <c r="F459" s="77"/>
      <c r="J459" s="93"/>
      <c r="K459" s="93"/>
    </row>
    <row r="460" spans="1:11" ht="20.25" customHeight="1">
      <c r="A460" s="79"/>
      <c r="B460" s="77"/>
      <c r="C460" s="97"/>
      <c r="D460" s="89"/>
      <c r="E460" s="77"/>
      <c r="F460" s="77"/>
      <c r="J460" s="93"/>
      <c r="K460" s="93"/>
    </row>
    <row r="461" spans="1:11" ht="20.25" customHeight="1">
      <c r="A461" s="79"/>
      <c r="B461" s="77"/>
      <c r="C461" s="97"/>
      <c r="D461" s="89"/>
      <c r="E461" s="77"/>
      <c r="F461" s="77"/>
      <c r="J461" s="93"/>
      <c r="K461" s="93"/>
    </row>
    <row r="462" spans="1:11" ht="20.25" customHeight="1">
      <c r="A462" s="79"/>
      <c r="B462" s="77"/>
      <c r="C462" s="97"/>
      <c r="D462" s="89"/>
      <c r="E462" s="77"/>
      <c r="F462" s="77"/>
      <c r="J462" s="93"/>
      <c r="K462" s="93"/>
    </row>
    <row r="463" spans="1:11" ht="20.25" customHeight="1">
      <c r="A463" s="79"/>
      <c r="B463" s="77"/>
      <c r="C463" s="97"/>
      <c r="D463" s="89"/>
      <c r="E463" s="77"/>
      <c r="F463" s="77"/>
      <c r="J463" s="93"/>
      <c r="K463" s="93"/>
    </row>
    <row r="464" spans="1:11" ht="20.25" customHeight="1">
      <c r="A464" s="79"/>
      <c r="B464" s="77"/>
      <c r="C464" s="97"/>
      <c r="D464" s="89"/>
      <c r="E464" s="77"/>
      <c r="F464" s="77"/>
      <c r="J464" s="93"/>
      <c r="K464" s="93"/>
    </row>
    <row r="465" spans="1:11" ht="20.25" customHeight="1">
      <c r="A465" s="79"/>
      <c r="B465" s="77"/>
      <c r="C465" s="97"/>
      <c r="D465" s="89"/>
      <c r="E465" s="77"/>
      <c r="F465" s="77"/>
      <c r="J465" s="93"/>
      <c r="K465" s="93"/>
    </row>
    <row r="466" spans="1:11" ht="20.25" customHeight="1">
      <c r="A466" s="79"/>
      <c r="B466" s="77"/>
      <c r="C466" s="97"/>
      <c r="D466" s="89"/>
      <c r="E466" s="77"/>
      <c r="F466" s="77"/>
      <c r="J466" s="93"/>
      <c r="K466" s="93"/>
    </row>
    <row r="467" spans="1:11" ht="20.25" customHeight="1">
      <c r="A467" s="79"/>
      <c r="B467" s="77"/>
      <c r="C467" s="97"/>
      <c r="D467" s="89"/>
      <c r="E467" s="77"/>
      <c r="F467" s="77"/>
      <c r="J467" s="93"/>
      <c r="K467" s="93"/>
    </row>
    <row r="468" spans="1:11" ht="20.25" customHeight="1">
      <c r="A468" s="79"/>
      <c r="B468" s="77"/>
      <c r="C468" s="97"/>
      <c r="D468" s="89"/>
      <c r="E468" s="77"/>
      <c r="F468" s="77"/>
      <c r="J468" s="93"/>
      <c r="K468" s="93"/>
    </row>
    <row r="469" spans="1:11" ht="20.25" customHeight="1">
      <c r="A469" s="79"/>
      <c r="B469" s="77"/>
      <c r="C469" s="97"/>
      <c r="D469" s="89"/>
      <c r="E469" s="77"/>
      <c r="F469" s="77"/>
      <c r="J469" s="93"/>
      <c r="K469" s="93"/>
    </row>
    <row r="470" spans="1:11" ht="20.25" customHeight="1">
      <c r="A470" s="79"/>
      <c r="B470" s="77"/>
      <c r="C470" s="97"/>
      <c r="D470" s="89"/>
      <c r="E470" s="77"/>
      <c r="F470" s="77"/>
      <c r="J470" s="93"/>
      <c r="K470" s="93"/>
    </row>
    <row r="471" spans="1:11" ht="20.25" customHeight="1">
      <c r="A471" s="79"/>
      <c r="B471" s="77"/>
      <c r="C471" s="97"/>
      <c r="D471" s="89"/>
      <c r="E471" s="77"/>
      <c r="F471" s="77"/>
      <c r="J471" s="93"/>
      <c r="K471" s="93"/>
    </row>
    <row r="472" spans="1:11" ht="20.25" customHeight="1">
      <c r="A472" s="79"/>
      <c r="B472" s="77"/>
      <c r="C472" s="97"/>
      <c r="D472" s="89"/>
      <c r="E472" s="77"/>
      <c r="F472" s="77"/>
      <c r="J472" s="93"/>
      <c r="K472" s="93"/>
    </row>
    <row r="473" spans="1:11" ht="20.25" customHeight="1">
      <c r="A473" s="79"/>
      <c r="B473" s="77"/>
      <c r="C473" s="97"/>
      <c r="D473" s="89"/>
      <c r="E473" s="77"/>
      <c r="F473" s="77"/>
      <c r="J473" s="93"/>
      <c r="K473" s="93"/>
    </row>
    <row r="474" spans="1:11" ht="20.25" customHeight="1">
      <c r="A474" s="79"/>
      <c r="B474" s="77"/>
      <c r="C474" s="97"/>
      <c r="D474" s="89"/>
      <c r="E474" s="77"/>
      <c r="F474" s="77"/>
      <c r="J474" s="93"/>
      <c r="K474" s="93"/>
    </row>
    <row r="475" spans="1:11" ht="20.25" customHeight="1">
      <c r="A475" s="79"/>
      <c r="B475" s="77"/>
      <c r="C475" s="97"/>
      <c r="D475" s="89"/>
      <c r="E475" s="77"/>
      <c r="F475" s="77"/>
      <c r="J475" s="93"/>
      <c r="K475" s="93"/>
    </row>
    <row r="476" spans="1:11" ht="20.25" customHeight="1">
      <c r="A476" s="79"/>
      <c r="B476" s="77"/>
      <c r="C476" s="97"/>
      <c r="D476" s="89"/>
      <c r="E476" s="77"/>
      <c r="F476" s="77"/>
      <c r="J476" s="93"/>
      <c r="K476" s="93"/>
    </row>
    <row r="477" spans="1:11" ht="20.25" customHeight="1">
      <c r="A477" s="79"/>
      <c r="B477" s="77"/>
      <c r="C477" s="97"/>
      <c r="D477" s="89"/>
      <c r="E477" s="77"/>
      <c r="F477" s="77"/>
      <c r="J477" s="93"/>
      <c r="K477" s="93"/>
    </row>
    <row r="478" spans="1:11" ht="20.25" customHeight="1">
      <c r="A478" s="79"/>
      <c r="B478" s="77"/>
      <c r="C478" s="97"/>
      <c r="D478" s="89"/>
      <c r="E478" s="77"/>
      <c r="F478" s="77"/>
      <c r="J478" s="93"/>
      <c r="K478" s="93"/>
    </row>
    <row r="479" spans="1:11" ht="20.25" customHeight="1">
      <c r="A479" s="79"/>
      <c r="B479" s="77"/>
      <c r="C479" s="97"/>
      <c r="D479" s="89"/>
      <c r="E479" s="77"/>
      <c r="F479" s="77"/>
      <c r="J479" s="93"/>
      <c r="K479" s="93"/>
    </row>
    <row r="480" spans="1:11" ht="20.25" customHeight="1">
      <c r="A480" s="79"/>
      <c r="B480" s="77"/>
      <c r="C480" s="97"/>
      <c r="D480" s="89"/>
      <c r="E480" s="77"/>
      <c r="F480" s="77"/>
      <c r="J480" s="93"/>
      <c r="K480" s="93"/>
    </row>
    <row r="481" spans="1:11" ht="20.25" customHeight="1">
      <c r="A481" s="79"/>
      <c r="B481" s="77"/>
      <c r="C481" s="97"/>
      <c r="D481" s="89"/>
      <c r="E481" s="77"/>
      <c r="F481" s="77"/>
      <c r="J481" s="93"/>
      <c r="K481" s="93"/>
    </row>
    <row r="482" spans="1:11" ht="20.25" customHeight="1">
      <c r="A482" s="79"/>
      <c r="B482" s="77"/>
      <c r="C482" s="97"/>
      <c r="D482" s="89"/>
      <c r="E482" s="77"/>
      <c r="F482" s="77"/>
      <c r="J482" s="93"/>
      <c r="K482" s="93"/>
    </row>
    <row r="483" spans="1:11" ht="20.25" customHeight="1">
      <c r="A483" s="79"/>
      <c r="B483" s="77"/>
      <c r="C483" s="97"/>
      <c r="D483" s="89"/>
      <c r="E483" s="77"/>
      <c r="F483" s="77"/>
      <c r="J483" s="93"/>
      <c r="K483" s="93"/>
    </row>
    <row r="484" spans="1:11" ht="20.25" customHeight="1">
      <c r="A484" s="79"/>
      <c r="B484" s="77"/>
      <c r="C484" s="97"/>
      <c r="D484" s="89"/>
      <c r="E484" s="77"/>
      <c r="F484" s="77"/>
      <c r="J484" s="93"/>
      <c r="K484" s="93"/>
    </row>
    <row r="485" spans="1:11" ht="20.25" customHeight="1">
      <c r="A485" s="79"/>
      <c r="B485" s="77"/>
      <c r="C485" s="97"/>
      <c r="D485" s="89"/>
      <c r="E485" s="77"/>
      <c r="F485" s="77"/>
      <c r="J485" s="93"/>
      <c r="K485" s="93"/>
    </row>
    <row r="486" spans="1:11" ht="20.25" customHeight="1">
      <c r="A486" s="79"/>
      <c r="B486" s="77"/>
      <c r="C486" s="97"/>
      <c r="D486" s="89"/>
      <c r="E486" s="77"/>
      <c r="F486" s="77"/>
      <c r="J486" s="93"/>
      <c r="K486" s="93"/>
    </row>
    <row r="487" spans="1:11" ht="20.25" customHeight="1">
      <c r="A487" s="79"/>
      <c r="B487" s="77"/>
      <c r="C487" s="97"/>
      <c r="D487" s="89"/>
      <c r="E487" s="77"/>
      <c r="F487" s="77"/>
      <c r="J487" s="93"/>
      <c r="K487" s="93"/>
    </row>
    <row r="488" spans="1:11" ht="20.25" customHeight="1">
      <c r="A488" s="79"/>
      <c r="B488" s="77"/>
      <c r="C488" s="97"/>
      <c r="D488" s="89"/>
      <c r="E488" s="77"/>
      <c r="F488" s="77"/>
      <c r="J488" s="93"/>
      <c r="K488" s="93"/>
    </row>
    <row r="489" spans="1:11" ht="20.25" customHeight="1">
      <c r="A489" s="79"/>
      <c r="B489" s="77"/>
      <c r="C489" s="97"/>
      <c r="D489" s="89"/>
      <c r="E489" s="77"/>
      <c r="F489" s="77"/>
      <c r="J489" s="93"/>
      <c r="K489" s="93"/>
    </row>
    <row r="490" spans="1:11" ht="20.25" customHeight="1">
      <c r="A490" s="79"/>
      <c r="B490" s="77"/>
      <c r="C490" s="97"/>
      <c r="D490" s="89"/>
      <c r="E490" s="77"/>
      <c r="F490" s="77"/>
      <c r="J490" s="93"/>
      <c r="K490" s="93"/>
    </row>
    <row r="491" spans="1:11" ht="20.25" customHeight="1">
      <c r="A491" s="79"/>
      <c r="B491" s="77"/>
      <c r="C491" s="97"/>
      <c r="D491" s="89"/>
      <c r="E491" s="77"/>
      <c r="F491" s="77"/>
      <c r="J491" s="93"/>
      <c r="K491" s="93"/>
    </row>
    <row r="492" spans="1:11" ht="20.25" customHeight="1">
      <c r="A492" s="79"/>
      <c r="B492" s="77"/>
      <c r="C492" s="97"/>
      <c r="D492" s="89"/>
      <c r="E492" s="77"/>
      <c r="F492" s="77"/>
      <c r="J492" s="93"/>
      <c r="K492" s="93"/>
    </row>
    <row r="493" spans="1:11" ht="20.25" customHeight="1">
      <c r="A493" s="79"/>
      <c r="B493" s="77"/>
      <c r="C493" s="97"/>
      <c r="D493" s="89"/>
      <c r="E493" s="77"/>
      <c r="F493" s="77"/>
      <c r="J493" s="93"/>
      <c r="K493" s="93"/>
    </row>
    <row r="494" spans="1:11" ht="20.25" customHeight="1">
      <c r="A494" s="79"/>
      <c r="B494" s="77"/>
      <c r="C494" s="97"/>
      <c r="D494" s="89"/>
      <c r="E494" s="77"/>
      <c r="F494" s="77"/>
      <c r="J494" s="93"/>
      <c r="K494" s="93"/>
    </row>
    <row r="495" spans="1:11" ht="20.25" customHeight="1">
      <c r="A495" s="79"/>
      <c r="B495" s="77"/>
      <c r="C495" s="97"/>
      <c r="D495" s="89"/>
      <c r="E495" s="77"/>
      <c r="F495" s="77"/>
      <c r="J495" s="93"/>
      <c r="K495" s="93"/>
    </row>
    <row r="496" spans="1:11" ht="20.25" customHeight="1">
      <c r="A496" s="79"/>
      <c r="B496" s="77"/>
      <c r="C496" s="97"/>
      <c r="D496" s="89"/>
      <c r="E496" s="77"/>
      <c r="F496" s="77"/>
      <c r="J496" s="93"/>
      <c r="K496" s="93"/>
    </row>
    <row r="497" spans="1:11" ht="20.25" customHeight="1">
      <c r="A497" s="79"/>
      <c r="B497" s="77"/>
      <c r="C497" s="97"/>
      <c r="D497" s="89"/>
      <c r="E497" s="77"/>
      <c r="F497" s="77"/>
      <c r="J497" s="93"/>
      <c r="K497" s="93"/>
    </row>
    <row r="498" spans="1:11" ht="20.25" customHeight="1">
      <c r="A498" s="79"/>
      <c r="B498" s="77"/>
      <c r="C498" s="97"/>
      <c r="D498" s="89"/>
      <c r="E498" s="77"/>
      <c r="F498" s="77"/>
      <c r="J498" s="93"/>
      <c r="K498" s="93"/>
    </row>
    <row r="499" spans="1:11" ht="20.25" customHeight="1">
      <c r="A499" s="79"/>
      <c r="B499" s="77"/>
      <c r="C499" s="97"/>
      <c r="D499" s="89"/>
      <c r="E499" s="77"/>
      <c r="F499" s="77"/>
      <c r="J499" s="93"/>
      <c r="K499" s="93"/>
    </row>
    <row r="500" spans="1:11" ht="20.25" customHeight="1">
      <c r="A500" s="80"/>
      <c r="B500" s="81"/>
      <c r="C500" s="98"/>
      <c r="D500" s="90"/>
      <c r="E500" s="81"/>
      <c r="F500" s="81"/>
      <c r="J500" s="93"/>
      <c r="K500" s="93"/>
    </row>
  </sheetData>
  <sheetProtection algorithmName="SHA-512" hashValue="++w0c3r4K5DIfdE2ed1GLwJM5/TpaI74E3CUG4vbaTJjarmz5EyrDiYwr8XdYcBv66bcosIxtUv92u5no0XRug==" saltValue="B/G36UPkGGV2p3sULqIrHA==" spinCount="100000" sheet="1" objects="1" scenarios="1" insertRows="0" insertHyperlinks="0" deleteColumns="0" deleteRows="0"/>
  <protectedRanges>
    <protectedRange sqref="A3:F500" name="Range1"/>
  </protectedRanges>
  <mergeCells count="2">
    <mergeCell ref="A1:B1"/>
    <mergeCell ref="M3:N6"/>
  </mergeCells>
  <conditionalFormatting sqref="A1 B2:F2">
    <cfRule type="beginsWith" dxfId="15" priority="11" operator="beginsWith" text="Select">
      <formula>LEFT(A1,LEN("Select"))="Select"</formula>
    </cfRule>
  </conditionalFormatting>
  <conditionalFormatting sqref="A2">
    <cfRule type="beginsWith" dxfId="14" priority="10" operator="beginsWith" text="Select">
      <formula>LEFT(A2,LEN("Select"))="Select"</formula>
    </cfRule>
  </conditionalFormatting>
  <dataValidations count="1">
    <dataValidation allowBlank="1" showInputMessage="1" showErrorMessage="1" sqref="B2 A1:B1 C1:F1048576" xr:uid="{664D07C3-A3B1-4C0B-910C-82A4347FB7DA}"/>
  </dataValidations>
  <printOptions horizontalCentered="1"/>
  <pageMargins left="0.25" right="0.25" top="0.75" bottom="0.75" header="0.3" footer="0.3"/>
  <pageSetup scale="58" fitToHeight="0" orientation="landscape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A0900C7-080D-469D-BDC0-AA2653288391}">
          <x14:formula1>
            <xm:f>Budget!$A$104:$A502</xm:f>
          </x14:formula1>
          <xm:sqref>B3:B500 B1048415:B1048576</xm:sqref>
        </x14:dataValidation>
        <x14:dataValidation type="list" allowBlank="1" showInputMessage="1" showErrorMessage="1" xr:uid="{263E30A2-36CF-497B-BAF0-12D3477667DE}">
          <x14:formula1>
            <xm:f>Budget!$A$104:$A1081</xm:f>
          </x14:formula1>
          <xm:sqref>B501:B1048414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553D4-67EF-4E6B-957E-F50917A2CDD6}">
  <dimension ref="A1:AB260"/>
  <sheetViews>
    <sheetView zoomScale="115" zoomScaleNormal="115" workbookViewId="0">
      <selection activeCell="S2" sqref="S2"/>
    </sheetView>
  </sheetViews>
  <sheetFormatPr defaultColWidth="49.140625" defaultRowHeight="15" customHeight="1"/>
  <cols>
    <col min="1" max="3" width="45.7109375" style="5" customWidth="1"/>
    <col min="4" max="4" width="12.140625" style="5" customWidth="1"/>
    <col min="5" max="18" width="49.140625" style="5"/>
    <col min="19" max="19" width="18.42578125" style="5" customWidth="1"/>
    <col min="20" max="20" width="15.28515625" style="5" customWidth="1"/>
    <col min="21" max="21" width="49.7109375" style="5" bestFit="1" customWidth="1"/>
    <col min="22" max="22" width="50.5703125" style="5" bestFit="1" customWidth="1"/>
    <col min="23" max="23" width="60.140625" style="5" bestFit="1" customWidth="1"/>
    <col min="24" max="24" width="23" style="5" bestFit="1" customWidth="1"/>
    <col min="25" max="25" width="75.28515625" style="5" bestFit="1" customWidth="1"/>
    <col min="26" max="26" width="56.85546875" style="5" bestFit="1" customWidth="1"/>
    <col min="27" max="27" width="23" style="5" bestFit="1" customWidth="1"/>
    <col min="28" max="16384" width="49.140625" style="5"/>
  </cols>
  <sheetData>
    <row r="1" spans="1:28">
      <c r="A1" s="7" t="s">
        <v>36</v>
      </c>
      <c r="B1" s="8"/>
      <c r="C1" s="8"/>
      <c r="D1" s="8"/>
      <c r="E1" s="11" t="s">
        <v>37</v>
      </c>
      <c r="S1" s="7" t="s">
        <v>38</v>
      </c>
      <c r="T1"/>
    </row>
    <row r="2" spans="1:28">
      <c r="A2" s="9" t="s">
        <v>39</v>
      </c>
      <c r="B2" s="9" t="s">
        <v>27</v>
      </c>
      <c r="C2" s="9" t="s">
        <v>40</v>
      </c>
      <c r="E2" s="42" t="s">
        <v>41</v>
      </c>
      <c r="F2" s="42" t="str">
        <f>E3</f>
        <v>Standard: 3000 Travel</v>
      </c>
      <c r="G2" s="42" t="str">
        <f>E4</f>
        <v>Standard: 4000 Non-Capital Equipment</v>
      </c>
      <c r="H2" s="42" t="str">
        <f>E5</f>
        <v>Standard: 4500 Capital Expenditures</v>
      </c>
      <c r="I2" s="42" t="str">
        <f>E6</f>
        <v>Standard: 4600 Construction</v>
      </c>
      <c r="J2" s="42" t="str">
        <f>E7</f>
        <v>Standard: 5000 Supplies</v>
      </c>
      <c r="K2" s="42" t="str">
        <f>E8</f>
        <v>Standard: 6000 Contractual</v>
      </c>
      <c r="L2" s="42" t="str">
        <f>E9</f>
        <v>Standard: 7000 Other</v>
      </c>
      <c r="M2" s="42" t="str">
        <f>E10</f>
        <v>Standard: 7100 Gas Allowance</v>
      </c>
      <c r="N2" s="42" t="str">
        <f>E11</f>
        <v>Standard: 7200 Technology Expenditures</v>
      </c>
      <c r="O2" s="42" t="str">
        <f>E12</f>
        <v>Standard: 7500 Scholarships</v>
      </c>
      <c r="P2" s="42" t="str">
        <f>E13</f>
        <v>Standard: 8000 Indirect Cost</v>
      </c>
      <c r="Q2" s="42">
        <f>E14</f>
        <v>0</v>
      </c>
      <c r="S2" s="104" t="s">
        <v>27</v>
      </c>
      <c r="T2" t="s">
        <v>42</v>
      </c>
      <c r="U2" s="6"/>
      <c r="V2" s="6"/>
      <c r="W2" s="6"/>
      <c r="X2" s="6"/>
      <c r="Y2" s="6"/>
      <c r="Z2" s="6"/>
      <c r="AA2" s="6"/>
      <c r="AB2" s="6"/>
    </row>
    <row r="3" spans="1:28">
      <c r="A3" s="10" t="s">
        <v>43</v>
      </c>
      <c r="B3" s="10" t="s">
        <v>44</v>
      </c>
      <c r="C3" s="10"/>
      <c r="E3" s="43" t="str" cm="1">
        <f t="array" ref="E3:E14">_xlfn.UNIQUE(Object_Class_Spend_Cat[Object Class])</f>
        <v>Standard: 3000 Travel</v>
      </c>
      <c r="F3" s="43" t="str" cm="1">
        <f t="array" ref="F3:F5">_xlfn._xlws.FILTER(Object_Class_Spend_Cat[Spend Category], Object_Class_Spend_Cat[Object Class]=F2)</f>
        <v>6100: Grant Administrative Travel Expense</v>
      </c>
      <c r="G3" s="43" t="str" cm="1">
        <f t="array" ref="G3:G7">_xlfn._xlws.FILTER(Object_Class_Spend_Cat[Spend Category], Object_Class_Spend_Cat[Object Class]=G2)</f>
        <v>5500: Inventory Firearms and Weapons 1,000 to 9,999.99</v>
      </c>
      <c r="H3" s="43" t="str" cm="1">
        <f t="array" ref="H3:H31">_xlfn._xlws.FILTER(Object_Class_Spend_Cat[Spend Category], Object_Class_Spend_Cat[Object Class]=H2)</f>
        <v>7000: Art Collections</v>
      </c>
      <c r="I3" s="43" t="str" cm="1">
        <f t="array" ref="I3:I8">_xlfn._xlws.FILTER(Object_Class_Spend_Cat[Spend Category], Object_Class_Spend_Cat[Object Class]=I2)</f>
        <v>6600: Construction Architect/Engineering Services</v>
      </c>
      <c r="J3" s="43" t="str" cm="1">
        <f t="array" ref="J3:J42">_xlfn._xlws.FILTER(Object_Class_Spend_Cat[Spend Category], Object_Class_Spend_Cat[Object Class]=J2)</f>
        <v>5200: AEDT Exams</v>
      </c>
      <c r="K3" s="43" t="str" cm="1">
        <f t="array" ref="K3:K25">_xlfn._xlws.FILTER(Object_Class_Spend_Cat[Spend Category], Object_Class_Spend_Cat[Object Class]=K2)</f>
        <v>5800: Advertising Services</v>
      </c>
      <c r="L3" s="43" t="str" cm="1">
        <f t="array" ref="L3:L37">_xlfn._xlws.FILTER(Object_Class_Spend_Cat[Spend Category], Object_Class_Spend_Cat[Object Class]=L2)</f>
        <v>5300: Books and Reference Materials</v>
      </c>
      <c r="M3" s="43" t="str" cm="1">
        <f t="array" ref="M3">_xlfn._xlws.FILTER(Object_Class_Spend_Cat[Spend Category], Object_Class_Spend_Cat[Object Class]=M2)</f>
        <v>6400: Gas Allowance</v>
      </c>
      <c r="N3" s="43" t="str" cm="1">
        <f t="array" ref="N3:N17">_xlfn._xlws.FILTER(Object_Class_Spend_Cat[Spend Category], Object_Class_Spend_Cat[Object Class]=N2)</f>
        <v>5550: Computer Supplies</v>
      </c>
      <c r="O3" s="43" t="str" cm="1">
        <f t="array" ref="O3:O4">_xlfn._xlws.FILTER(Object_Class_Spend_Cat[Spend Category], Object_Class_Spend_Cat[Object Class]=O2)</f>
        <v>6300: Scholarship Expenditures</v>
      </c>
      <c r="P3" s="43" t="str" cm="1">
        <f t="array" ref="P3">_xlfn._xlws.FILTER(Object_Class_Spend_Cat[Spend Category], Object_Class_Spend_Cat[Object Class]=P2)</f>
        <v>6400: Indirect Cost</v>
      </c>
      <c r="Q3" s="43" t="str" cm="1">
        <f t="array" ref="Q3:Q77">_xlfn._xlws.FILTER(Object_Class_Spend_Cat[Spend Category], Object_Class_Spend_Cat[Object Class]=Q2)</f>
        <v>5400: Insurance</v>
      </c>
      <c r="S3"/>
      <c r="T3"/>
    </row>
    <row r="4" spans="1:28">
      <c r="A4" s="10" t="s">
        <v>43</v>
      </c>
      <c r="B4" s="10" t="s">
        <v>45</v>
      </c>
      <c r="C4" s="10" t="s">
        <v>46</v>
      </c>
      <c r="E4" s="43" t="str">
        <v>Standard: 4000 Non-Capital Equipment</v>
      </c>
      <c r="F4" s="43" t="str">
        <v>6100: Student Lodging Fees</v>
      </c>
      <c r="G4" s="43" t="str">
        <v>5500: Inventory Furniture and Equipment 1,000 to 9,999.99</v>
      </c>
      <c r="H4" s="43" t="str">
        <v>7000: Buildings</v>
      </c>
      <c r="I4" s="43" t="str">
        <v>6600: Construction Buildings</v>
      </c>
      <c r="J4" s="43" t="str">
        <v>5200: Ammunition</v>
      </c>
      <c r="K4" s="43" t="str">
        <v>5800: Appraisal Fees</v>
      </c>
      <c r="L4" s="43" t="str">
        <v>5300: Membership Dues</v>
      </c>
      <c r="M4" s="43"/>
      <c r="N4" s="43" t="str">
        <v>5550: Data Hosting Services</v>
      </c>
      <c r="O4" s="43" t="str">
        <v>6300: Sponsor Book Supply &amp; Miscellaneous Expended</v>
      </c>
      <c r="P4" s="43"/>
      <c r="Q4" s="43" t="str">
        <v>5400: Insurance Auto</v>
      </c>
      <c r="S4"/>
      <c r="T4"/>
    </row>
    <row r="5" spans="1:28">
      <c r="A5" s="10" t="s">
        <v>43</v>
      </c>
      <c r="B5" s="10" t="s">
        <v>47</v>
      </c>
      <c r="C5" s="10" t="s">
        <v>46</v>
      </c>
      <c r="E5" s="43" t="str">
        <v>Standard: 4500 Capital Expenditures</v>
      </c>
      <c r="F5" s="43" t="str">
        <v>6100: Travel</v>
      </c>
      <c r="G5" s="43" t="str">
        <v>5500: New Furniture</v>
      </c>
      <c r="H5" s="43" t="str">
        <v>7000: Capital - Buildings</v>
      </c>
      <c r="I5" s="43" t="str">
        <v>6600: Construction Improvements - Land</v>
      </c>
      <c r="J5" s="43" t="str">
        <v>5200: Assoc. Degree Nursing Exams</v>
      </c>
      <c r="K5" s="43" t="str">
        <v>5800: Architect Engineering Services</v>
      </c>
      <c r="L5" s="43" t="str">
        <v>5300: Registration Fees Non-Travel (Virtual)</v>
      </c>
      <c r="M5" s="43"/>
      <c r="N5" s="43" t="str">
        <v>5550: Data Hosting-Respiratory Exams</v>
      </c>
      <c r="O5" s="43"/>
      <c r="P5" s="43"/>
      <c r="Q5" s="43" t="str">
        <v>5400: Insurance Liability</v>
      </c>
      <c r="S5"/>
      <c r="T5"/>
    </row>
    <row r="6" spans="1:28">
      <c r="A6" s="10" t="s">
        <v>48</v>
      </c>
      <c r="B6" s="10" t="s">
        <v>49</v>
      </c>
      <c r="C6" s="10" t="s">
        <v>50</v>
      </c>
      <c r="E6" s="43" t="str">
        <v>Standard: 4600 Construction</v>
      </c>
      <c r="F6" s="43"/>
      <c r="G6" s="43" t="str">
        <v>5500: Non Inventory Firearms and Weapons below 999.99</v>
      </c>
      <c r="H6" s="43" t="str">
        <v>7000: Capital - Computer Equipment &gt;$9,999.99</v>
      </c>
      <c r="I6" s="43" t="str">
        <v>6600: Construction Repro &amp; Print Services</v>
      </c>
      <c r="J6" s="43" t="str">
        <v>5200: Automotive Program Exams</v>
      </c>
      <c r="K6" s="43" t="str">
        <v>5800: Child Care Services</v>
      </c>
      <c r="L6" s="43" t="str">
        <v>5300: Registration Fees Travel</v>
      </c>
      <c r="M6" s="43"/>
      <c r="N6" s="43" t="str">
        <v>5550: Inventory Computer and Technology Equipment 1,000 to 9,999.99</v>
      </c>
      <c r="O6" s="43"/>
      <c r="P6" s="43"/>
      <c r="Q6" s="43" t="str">
        <v>5400: Insurance Professional Liability</v>
      </c>
      <c r="S6"/>
      <c r="T6"/>
    </row>
    <row r="7" spans="1:28">
      <c r="A7" s="10" t="s">
        <v>48</v>
      </c>
      <c r="B7" s="10" t="s">
        <v>51</v>
      </c>
      <c r="C7" s="10" t="s">
        <v>50</v>
      </c>
      <c r="E7" s="43" t="str">
        <v>Standard: 5000 Supplies</v>
      </c>
      <c r="F7" s="43"/>
      <c r="G7" s="43" t="str">
        <v>5500: Non Inventory Furniture and Equipment below 999.99</v>
      </c>
      <c r="H7" s="43" t="str">
        <v>7000: Capital - Computer Software &gt;$9,999.99</v>
      </c>
      <c r="I7" s="43" t="str">
        <v>6600: Consultant Services</v>
      </c>
      <c r="J7" s="43" t="str">
        <v>5200: Chemicals and Gases</v>
      </c>
      <c r="K7" s="43" t="str">
        <v>5800: Construction Other Expense</v>
      </c>
      <c r="L7" s="43" t="str">
        <v>5300: Student Registration Fees</v>
      </c>
      <c r="M7" s="43"/>
      <c r="N7" s="43" t="str">
        <v>5550: Inventory Software/License 1000 to 9,999.99</v>
      </c>
      <c r="O7" s="43"/>
      <c r="P7" s="43"/>
      <c r="Q7" s="43" t="str">
        <v>5400: Insurance Property</v>
      </c>
      <c r="S7"/>
      <c r="T7"/>
    </row>
    <row r="8" spans="1:28">
      <c r="A8" s="10" t="s">
        <v>48</v>
      </c>
      <c r="B8" s="10" t="s">
        <v>52</v>
      </c>
      <c r="C8" s="10" t="s">
        <v>50</v>
      </c>
      <c r="E8" s="43" t="str">
        <v>Standard: 6000 Contractual</v>
      </c>
      <c r="F8" s="43"/>
      <c r="G8" s="43"/>
      <c r="H8" s="43" t="str">
        <v>7000: Capital - Furniture &amp; Equipment &gt;$9,999.99</v>
      </c>
      <c r="I8" s="43" t="str">
        <v>6600: Consultant Services Program Management</v>
      </c>
      <c r="J8" s="43" t="str">
        <v>5200: College Connections Promotional Shirt</v>
      </c>
      <c r="K8" s="43" t="str">
        <v>5800: Consultant Services</v>
      </c>
      <c r="L8" s="43" t="str">
        <v>5300: Subscriptions</v>
      </c>
      <c r="M8" s="43"/>
      <c r="N8" s="43" t="str">
        <v>5550: Maintenance and Repair Computer Equipment</v>
      </c>
      <c r="O8" s="43"/>
      <c r="P8" s="43"/>
      <c r="Q8" s="43" t="str">
        <v>5600: Lease - NAH El Milagro Parking Lot</v>
      </c>
      <c r="S8"/>
      <c r="T8"/>
    </row>
    <row r="9" spans="1:28">
      <c r="A9" s="10" t="s">
        <v>48</v>
      </c>
      <c r="B9" s="10" t="s">
        <v>53</v>
      </c>
      <c r="C9" s="10" t="s">
        <v>50</v>
      </c>
      <c r="E9" s="43" t="str">
        <v>Standard: 7000 Other</v>
      </c>
      <c r="F9" s="43"/>
      <c r="G9" s="43"/>
      <c r="H9" s="43" t="str">
        <v>7000: Capital - Land</v>
      </c>
      <c r="I9" s="43"/>
      <c r="J9" s="43" t="str">
        <v>5200: Construction Supervision Exams</v>
      </c>
      <c r="K9" s="43" t="str">
        <v>5800: Consultant Services Computer</v>
      </c>
      <c r="L9" s="43" t="str">
        <v>5600: Rent Equipment</v>
      </c>
      <c r="M9" s="43"/>
      <c r="N9" s="43" t="str">
        <v>5550: Non inventory Computer and Technology Equipment below 999.99</v>
      </c>
      <c r="O9" s="43"/>
      <c r="P9" s="43"/>
      <c r="Q9" s="43" t="str">
        <v>5600: Physical Education Facility Rental</v>
      </c>
      <c r="S9"/>
      <c r="T9"/>
    </row>
    <row r="10" spans="1:28">
      <c r="A10" s="10" t="s">
        <v>48</v>
      </c>
      <c r="B10" s="10" t="s">
        <v>54</v>
      </c>
      <c r="C10" s="10" t="s">
        <v>50</v>
      </c>
      <c r="E10" s="43" t="str">
        <v>Standard: 7100 Gas Allowance</v>
      </c>
      <c r="F10" s="43"/>
      <c r="G10" s="43"/>
      <c r="H10" s="43" t="str">
        <v>7000: Capital - Land - Donation</v>
      </c>
      <c r="I10" s="43"/>
      <c r="J10" s="43" t="str">
        <v>5200: Consumables</v>
      </c>
      <c r="K10" s="43" t="str">
        <v>5800: Consultant travel expenditures</v>
      </c>
      <c r="L10" s="43" t="str">
        <v>5600: Rent Vehicles</v>
      </c>
      <c r="M10" s="43"/>
      <c r="N10" s="43" t="str">
        <v>5550: Non Inventory software/License below 999.99</v>
      </c>
      <c r="O10" s="43"/>
      <c r="P10" s="43"/>
      <c r="Q10" s="43" t="str">
        <v>5600: Rent Copiers</v>
      </c>
      <c r="S10"/>
      <c r="T10"/>
    </row>
    <row r="11" spans="1:28">
      <c r="A11" s="10" t="s">
        <v>55</v>
      </c>
      <c r="B11" s="10" t="s">
        <v>56</v>
      </c>
      <c r="C11" s="10" t="s">
        <v>57</v>
      </c>
      <c r="E11" s="43" t="str">
        <v>Standard: 7200 Technology Expenditures</v>
      </c>
      <c r="F11" s="43"/>
      <c r="G11" s="43"/>
      <c r="H11" s="43" t="str">
        <v>7000: Capital - Land Improvements</v>
      </c>
      <c r="I11" s="43"/>
      <c r="J11" s="43" t="str">
        <v>5200: Developmental Exit Test</v>
      </c>
      <c r="K11" s="43" t="str">
        <v>5800: Grant Sub Contracts</v>
      </c>
      <c r="L11" s="43" t="str">
        <v>5600: Rental Telecom</v>
      </c>
      <c r="M11" s="43"/>
      <c r="N11" s="43" t="str">
        <v>5550: SBITA Hosting Services</v>
      </c>
      <c r="O11" s="43"/>
      <c r="P11" s="43"/>
      <c r="Q11" s="43" t="str">
        <v>5600: Rent Facilities</v>
      </c>
      <c r="S11"/>
      <c r="T11"/>
    </row>
    <row r="12" spans="1:28">
      <c r="A12" s="10" t="s">
        <v>55</v>
      </c>
      <c r="B12" s="10" t="s">
        <v>58</v>
      </c>
      <c r="C12" s="10" t="s">
        <v>57</v>
      </c>
      <c r="E12" s="43" t="str">
        <v>Standard: 7500 Scholarships</v>
      </c>
      <c r="F12" s="43"/>
      <c r="G12" s="43"/>
      <c r="H12" s="43" t="str">
        <v>7000: Capital - Library Books/Audio/Visual</v>
      </c>
      <c r="I12" s="43"/>
      <c r="J12" s="43" t="str">
        <v>5200: Direct Expenditures</v>
      </c>
      <c r="K12" s="43" t="str">
        <v>5800: Grounds Maintenance Services</v>
      </c>
      <c r="L12" s="43" t="str">
        <v>5700: Building Improvements (non-capital)</v>
      </c>
      <c r="M12" s="43"/>
      <c r="N12" s="43" t="str">
        <v>5550: SBITA Software and License</v>
      </c>
      <c r="O12" s="43"/>
      <c r="P12" s="43"/>
      <c r="Q12" s="43" t="str">
        <v>5600: Rent Storage</v>
      </c>
      <c r="S12"/>
      <c r="T12"/>
    </row>
    <row r="13" spans="1:28">
      <c r="A13" s="10" t="s">
        <v>55</v>
      </c>
      <c r="B13" s="10" t="s">
        <v>59</v>
      </c>
      <c r="C13" s="10" t="s">
        <v>57</v>
      </c>
      <c r="E13" s="43" t="str">
        <v>Standard: 8000 Indirect Cost</v>
      </c>
      <c r="F13" s="43"/>
      <c r="G13" s="43"/>
      <c r="H13" s="43" t="str">
        <v>7000: Capital - Software License &gt;$9,999.99</v>
      </c>
      <c r="I13" s="43"/>
      <c r="J13" s="43" t="str">
        <v>5200: Dual2Degree Promotional Items</v>
      </c>
      <c r="K13" s="43" t="str">
        <v>5800: Hazard Use Waste Disposal</v>
      </c>
      <c r="L13" s="43" t="str">
        <v>5700: Land Improvements (non-capital)</v>
      </c>
      <c r="M13" s="43"/>
      <c r="N13" s="43" t="str">
        <v>5550: SBITA Software and License Renewals</v>
      </c>
      <c r="O13" s="43"/>
      <c r="P13" s="43"/>
      <c r="Q13" s="43" t="str">
        <v>5800: Armored Car Services</v>
      </c>
      <c r="S13"/>
      <c r="T13"/>
    </row>
    <row r="14" spans="1:28">
      <c r="A14" s="10" t="s">
        <v>55</v>
      </c>
      <c r="B14" s="10" t="s">
        <v>60</v>
      </c>
      <c r="C14" s="10" t="s">
        <v>57</v>
      </c>
      <c r="E14" s="43">
        <v>0</v>
      </c>
      <c r="F14" s="43"/>
      <c r="G14" s="43"/>
      <c r="H14" s="43" t="str">
        <v>7000: Capital - Vehicles - Donation</v>
      </c>
      <c r="I14" s="43"/>
      <c r="J14" s="43" t="str">
        <v>5200: Educational Accreditation Test</v>
      </c>
      <c r="K14" s="43" t="str">
        <v>5800: Honorariums</v>
      </c>
      <c r="L14" s="43" t="str">
        <v>5700: Maintenance and Repair Furnishings and Equipment</v>
      </c>
      <c r="M14" s="43"/>
      <c r="N14" s="43" t="str">
        <v>5550: Software and License Renewals</v>
      </c>
      <c r="O14" s="43"/>
      <c r="P14" s="43"/>
      <c r="Q14" s="43" t="str">
        <v>5800: Cleaning Services</v>
      </c>
      <c r="S14"/>
      <c r="T14"/>
    </row>
    <row r="15" spans="1:28">
      <c r="A15" s="10" t="s">
        <v>55</v>
      </c>
      <c r="B15" s="10" t="s">
        <v>61</v>
      </c>
      <c r="C15" s="10" t="s">
        <v>57</v>
      </c>
      <c r="E15" s="43"/>
      <c r="F15" s="43"/>
      <c r="G15" s="43"/>
      <c r="H15" s="43" t="str">
        <v>7000: Capital - Vehicles &gt; $9,999.99</v>
      </c>
      <c r="I15" s="43"/>
      <c r="J15" s="43" t="str">
        <v>5200: Educational Classroom Parts and Supplies</v>
      </c>
      <c r="K15" s="43" t="str">
        <v>5800: HR Contracted Services</v>
      </c>
      <c r="L15" s="43" t="str">
        <v>5700: Maintenance and Repair Telecom Equipment</v>
      </c>
      <c r="M15" s="43"/>
      <c r="N15" s="43" t="str">
        <v>5550: Software/License Subscription (Non SBITA)</v>
      </c>
      <c r="O15" s="43"/>
      <c r="P15" s="43"/>
      <c r="Q15" s="43" t="str">
        <v>5800: Financial Accounting and Audit Services</v>
      </c>
      <c r="S15"/>
      <c r="T15"/>
    </row>
    <row r="16" spans="1:28">
      <c r="A16" s="10" t="s">
        <v>55</v>
      </c>
      <c r="B16" s="10" t="s">
        <v>62</v>
      </c>
      <c r="C16" s="10" t="s">
        <v>57</v>
      </c>
      <c r="E16" s="43"/>
      <c r="F16" s="43"/>
      <c r="G16" s="43"/>
      <c r="H16" s="43" t="str">
        <v>7000: Capital Donations Contra</v>
      </c>
      <c r="I16" s="43"/>
      <c r="J16" s="43" t="str">
        <v>5200: Educational Food Purchases</v>
      </c>
      <c r="K16" s="43" t="str">
        <v>5800: Instructional Program Contract</v>
      </c>
      <c r="L16" s="43" t="str">
        <v>5700: Maintenance and Repair Vehicles</v>
      </c>
      <c r="M16" s="43"/>
      <c r="N16" s="43" t="str">
        <v>5550: Subscription Technology-Respiratory Exams</v>
      </c>
      <c r="O16" s="43"/>
      <c r="P16" s="43"/>
      <c r="Q16" s="43" t="str">
        <v>5800: Investment Advisor</v>
      </c>
      <c r="S16"/>
      <c r="T16"/>
    </row>
    <row r="17" spans="1:20">
      <c r="A17" s="10" t="s">
        <v>55</v>
      </c>
      <c r="B17" s="10" t="s">
        <v>63</v>
      </c>
      <c r="C17" s="10" t="s">
        <v>57</v>
      </c>
      <c r="E17" s="43"/>
      <c r="F17" s="43"/>
      <c r="G17" s="43"/>
      <c r="H17" s="43" t="str">
        <v>7000: Capital Expenditures</v>
      </c>
      <c r="I17" s="43"/>
      <c r="J17" s="43" t="str">
        <v>5200: Educational Lab Parts Supplies</v>
      </c>
      <c r="K17" s="43" t="str">
        <v>5800: PR &amp; Advertising</v>
      </c>
      <c r="L17" s="43" t="str">
        <v>6000: Freight Delivery</v>
      </c>
      <c r="M17" s="43"/>
      <c r="N17" s="43" t="str">
        <v>5550: Technology Contracted Services</v>
      </c>
      <c r="O17" s="43"/>
      <c r="P17" s="43"/>
      <c r="Q17" s="43" t="str">
        <v>5800: Legal Services</v>
      </c>
      <c r="S17"/>
      <c r="T17"/>
    </row>
    <row r="18" spans="1:20">
      <c r="A18" s="10" t="s">
        <v>55</v>
      </c>
      <c r="B18" s="10" t="s">
        <v>64</v>
      </c>
      <c r="C18" s="10" t="s">
        <v>57</v>
      </c>
      <c r="E18" s="43"/>
      <c r="F18" s="43"/>
      <c r="G18" s="43"/>
      <c r="H18" s="43" t="str">
        <v>7000: Donation - Art Collections</v>
      </c>
      <c r="I18" s="43"/>
      <c r="J18" s="43" t="str">
        <v>5200: Educational Testing Supplies</v>
      </c>
      <c r="K18" s="43" t="str">
        <v>5800: Printed Marketing</v>
      </c>
      <c r="L18" s="43" t="str">
        <v>6000: Postage</v>
      </c>
      <c r="M18" s="43"/>
      <c r="N18" s="43"/>
      <c r="O18" s="43"/>
      <c r="P18" s="43"/>
      <c r="Q18" s="43" t="str">
        <v>5800: Medical Services</v>
      </c>
      <c r="S18" s="6"/>
    </row>
    <row r="19" spans="1:20">
      <c r="A19" s="10" t="s">
        <v>55</v>
      </c>
      <c r="B19" s="10" t="s">
        <v>65</v>
      </c>
      <c r="C19" s="10" t="s">
        <v>57</v>
      </c>
      <c r="E19" s="43"/>
      <c r="F19" s="43"/>
      <c r="G19" s="43"/>
      <c r="H19" s="43" t="str">
        <v>7000: Donation - Building</v>
      </c>
      <c r="I19" s="43"/>
      <c r="J19" s="43" t="str">
        <v>5200: Electrician Technology Exams</v>
      </c>
      <c r="K19" s="43" t="str">
        <v>5800: Purchased Contracted Services Operations</v>
      </c>
      <c r="L19" s="43" t="str">
        <v>6200: Accreditation Fees</v>
      </c>
      <c r="M19" s="43"/>
      <c r="N19" s="43"/>
      <c r="O19" s="43"/>
      <c r="P19" s="43"/>
      <c r="Q19" s="43" t="str">
        <v>5800: Record Retention and Destruction Services</v>
      </c>
      <c r="S19" s="6"/>
    </row>
    <row r="20" spans="1:20">
      <c r="A20" s="10" t="s">
        <v>55</v>
      </c>
      <c r="B20" s="10" t="s">
        <v>66</v>
      </c>
      <c r="C20" s="10" t="s">
        <v>57</v>
      </c>
      <c r="E20" s="43"/>
      <c r="F20" s="43"/>
      <c r="G20" s="43"/>
      <c r="H20" s="43" t="str">
        <v>7000: Donation - Computer Equipment &gt; $9,999.99</v>
      </c>
      <c r="I20" s="43"/>
      <c r="J20" s="43" t="str">
        <v>5200: Emergency Medical Services Exams</v>
      </c>
      <c r="K20" s="43" t="str">
        <v>5800: Repro and Print Services</v>
      </c>
      <c r="L20" s="43" t="str">
        <v>6200: Appraisal/Collection Fee</v>
      </c>
      <c r="M20" s="43"/>
      <c r="N20" s="43"/>
      <c r="O20" s="43"/>
      <c r="P20" s="43"/>
      <c r="Q20" s="43" t="str">
        <v>5900: Electricity</v>
      </c>
      <c r="S20" s="6"/>
    </row>
    <row r="21" spans="1:20">
      <c r="A21" s="10" t="s">
        <v>55</v>
      </c>
      <c r="B21" s="10" t="s">
        <v>67</v>
      </c>
      <c r="C21" s="10" t="s">
        <v>57</v>
      </c>
      <c r="E21" s="43"/>
      <c r="F21" s="43"/>
      <c r="G21" s="43"/>
      <c r="H21" s="43" t="str">
        <v>7000: Donation - FMVOE - Vehicles &gt; $9,999.99</v>
      </c>
      <c r="I21" s="43"/>
      <c r="J21" s="43" t="str">
        <v>5200: Food Purchased</v>
      </c>
      <c r="K21" s="43" t="str">
        <v>5800: Royalties</v>
      </c>
      <c r="L21" s="43" t="str">
        <v>6200: Arbitrage Calculation Fees</v>
      </c>
      <c r="M21" s="43"/>
      <c r="N21" s="43"/>
      <c r="O21" s="43"/>
      <c r="P21" s="43"/>
      <c r="Q21" s="43" t="str">
        <v>5900: Natural Liquid Gas</v>
      </c>
      <c r="S21" s="6"/>
    </row>
    <row r="22" spans="1:20">
      <c r="A22" s="10" t="s">
        <v>55</v>
      </c>
      <c r="B22" s="10" t="s">
        <v>68</v>
      </c>
      <c r="C22" s="10" t="s">
        <v>57</v>
      </c>
      <c r="E22" s="43"/>
      <c r="F22" s="43"/>
      <c r="G22" s="43"/>
      <c r="H22" s="43" t="str">
        <v>7000: Donation - Furniture &amp; Equipment &gt; $9,999.99</v>
      </c>
      <c r="I22" s="43"/>
      <c r="J22" s="43" t="str">
        <v>5200: Fuels and Lubricants</v>
      </c>
      <c r="K22" s="43" t="str">
        <v>5800: Security &amp; Emergency Preparedness</v>
      </c>
      <c r="L22" s="43" t="str">
        <v>6200: Bank Fees</v>
      </c>
      <c r="M22" s="43"/>
      <c r="N22" s="43"/>
      <c r="O22" s="43"/>
      <c r="P22" s="43"/>
      <c r="Q22" s="43" t="str">
        <v>5900: Phone Service</v>
      </c>
      <c r="S22" s="6"/>
    </row>
    <row r="23" spans="1:20">
      <c r="A23" s="10" t="s">
        <v>55</v>
      </c>
      <c r="B23" s="10" t="s">
        <v>69</v>
      </c>
      <c r="C23" s="10" t="s">
        <v>57</v>
      </c>
      <c r="E23" s="43"/>
      <c r="F23" s="43"/>
      <c r="G23" s="43"/>
      <c r="H23" s="43" t="str">
        <v>7000: Donation - Land</v>
      </c>
      <c r="I23" s="43"/>
      <c r="J23" s="43" t="str">
        <v>5200: Hardware Materials Parts Supplies</v>
      </c>
      <c r="K23" s="43" t="str">
        <v>5800: Security Services</v>
      </c>
      <c r="L23" s="43" t="str">
        <v>6200: Cash Over / Short</v>
      </c>
      <c r="M23" s="43"/>
      <c r="N23" s="43"/>
      <c r="O23" s="43"/>
      <c r="P23" s="43"/>
      <c r="Q23" s="43" t="str">
        <v>5900: Utilities</v>
      </c>
      <c r="S23" s="6"/>
    </row>
    <row r="24" spans="1:20">
      <c r="A24" s="10" t="s">
        <v>55</v>
      </c>
      <c r="B24" s="10" t="s">
        <v>70</v>
      </c>
      <c r="C24" s="10" t="s">
        <v>57</v>
      </c>
      <c r="E24" s="43"/>
      <c r="F24" s="43"/>
      <c r="G24" s="43"/>
      <c r="H24" s="43" t="str">
        <v>7000: Donation - Library Books</v>
      </c>
      <c r="I24" s="43"/>
      <c r="J24" s="43" t="str">
        <v>5200: HVAC Program Exams</v>
      </c>
      <c r="K24" s="43" t="str">
        <v>5800: Security Surveillance</v>
      </c>
      <c r="L24" s="43" t="str">
        <v>6200: Continuing Disclosure Fees</v>
      </c>
      <c r="M24" s="43"/>
      <c r="N24" s="43"/>
      <c r="O24" s="43"/>
      <c r="P24" s="43"/>
      <c r="Q24" s="43" t="str">
        <v>5900: Water Sewer and Garbage</v>
      </c>
      <c r="S24" s="6"/>
    </row>
    <row r="25" spans="1:20">
      <c r="A25" s="10" t="s">
        <v>55</v>
      </c>
      <c r="B25" s="10" t="s">
        <v>71</v>
      </c>
      <c r="C25" s="10" t="s">
        <v>57</v>
      </c>
      <c r="E25" s="43"/>
      <c r="F25" s="43"/>
      <c r="G25" s="43"/>
      <c r="H25" s="43" t="str">
        <v>7000: Donation - Portable Buildings &gt; $9,999</v>
      </c>
      <c r="I25" s="43"/>
      <c r="J25" s="43" t="str">
        <v>5200: Janitorial Supplies</v>
      </c>
      <c r="K25" s="43" t="str">
        <v>5800: Temporary Services</v>
      </c>
      <c r="L25" s="43" t="str">
        <v>6200: Credit Card Collection Expenses</v>
      </c>
      <c r="M25" s="43"/>
      <c r="N25" s="43"/>
      <c r="O25" s="43"/>
      <c r="P25" s="43"/>
      <c r="Q25" s="43" t="str">
        <v>6400: Academic Affairs Support</v>
      </c>
      <c r="S25" s="6"/>
    </row>
    <row r="26" spans="1:20">
      <c r="A26" s="10" t="s">
        <v>55</v>
      </c>
      <c r="B26" s="10" t="s">
        <v>72</v>
      </c>
      <c r="C26" s="10" t="s">
        <v>57</v>
      </c>
      <c r="E26" s="43"/>
      <c r="F26" s="43"/>
      <c r="G26" s="43"/>
      <c r="H26" s="43" t="str">
        <v>7000: Donation - T &amp; P - Comp. Equip</v>
      </c>
      <c r="I26" s="43"/>
      <c r="J26" s="43" t="str">
        <v>5200: Medical Assistant Exams</v>
      </c>
      <c r="K26" s="43"/>
      <c r="L26" s="43" t="str">
        <v>6200: License Fees</v>
      </c>
      <c r="M26" s="43"/>
      <c r="N26" s="43"/>
      <c r="O26" s="43"/>
      <c r="P26" s="43"/>
      <c r="Q26" s="43" t="str">
        <v>6400: Art Speakers</v>
      </c>
      <c r="S26" s="6"/>
    </row>
    <row r="27" spans="1:20">
      <c r="A27" s="10" t="s">
        <v>55</v>
      </c>
      <c r="B27" s="10" t="s">
        <v>73</v>
      </c>
      <c r="C27" s="10" t="s">
        <v>57</v>
      </c>
      <c r="E27" s="43"/>
      <c r="F27" s="43"/>
      <c r="G27" s="43"/>
      <c r="H27" s="43" t="str">
        <v>7000: Donation - T &amp; P - Comp. Software</v>
      </c>
      <c r="I27" s="43"/>
      <c r="J27" s="43" t="str">
        <v>5200: Occupational Therapy Exams</v>
      </c>
      <c r="K27" s="43"/>
      <c r="L27" s="43" t="str">
        <v>6200: Monthly Copier Usage</v>
      </c>
      <c r="M27" s="43"/>
      <c r="N27" s="43"/>
      <c r="O27" s="43"/>
      <c r="P27" s="43"/>
      <c r="Q27" s="43" t="str">
        <v>6400: Auxiliary HEERF Revenue Loss Reimbursement</v>
      </c>
      <c r="S27" s="6"/>
    </row>
    <row r="28" spans="1:20">
      <c r="A28" s="10" t="s">
        <v>55</v>
      </c>
      <c r="B28" s="10" t="s">
        <v>74</v>
      </c>
      <c r="C28" s="10" t="s">
        <v>57</v>
      </c>
      <c r="E28" s="43"/>
      <c r="F28" s="43"/>
      <c r="G28" s="43"/>
      <c r="H28" s="43" t="str">
        <v>7000: Portable Buildings</v>
      </c>
      <c r="I28" s="43"/>
      <c r="J28" s="43" t="str">
        <v>5200: Office Supplies</v>
      </c>
      <c r="K28" s="43"/>
      <c r="L28" s="43" t="str">
        <v>6200: Other Fees and Charges</v>
      </c>
      <c r="M28" s="43"/>
      <c r="N28" s="43"/>
      <c r="O28" s="43"/>
      <c r="P28" s="43"/>
      <c r="Q28" s="43" t="str">
        <v>6400: Bad Debt Write-off</v>
      </c>
      <c r="S28" s="6"/>
    </row>
    <row r="29" spans="1:20">
      <c r="A29" s="10" t="s">
        <v>55</v>
      </c>
      <c r="B29" s="10" t="s">
        <v>75</v>
      </c>
      <c r="C29" s="10" t="s">
        <v>57</v>
      </c>
      <c r="E29" s="43"/>
      <c r="F29" s="43"/>
      <c r="G29" s="43"/>
      <c r="H29" s="43" t="str">
        <v>7000: Tangible Property - Collectables</v>
      </c>
      <c r="I29" s="43"/>
      <c r="J29" s="43" t="str">
        <v>5200: Other Operating Expenses</v>
      </c>
      <c r="K29" s="43"/>
      <c r="L29" s="43" t="str">
        <v>6200: P Card Charges and Fees</v>
      </c>
      <c r="M29" s="43"/>
      <c r="N29" s="43"/>
      <c r="O29" s="43"/>
      <c r="P29" s="43"/>
      <c r="Q29" s="43" t="str">
        <v>6400: Bond/Arbitrage/Disclosure</v>
      </c>
      <c r="S29" s="6"/>
    </row>
    <row r="30" spans="1:20">
      <c r="A30" s="10" t="s">
        <v>55</v>
      </c>
      <c r="B30" s="10" t="s">
        <v>76</v>
      </c>
      <c r="C30" s="10" t="s">
        <v>57</v>
      </c>
      <c r="E30" s="43"/>
      <c r="F30" s="43"/>
      <c r="G30" s="43"/>
      <c r="H30" s="43" t="str">
        <v>7000: Telecom &amp; Periph Equipment</v>
      </c>
      <c r="I30" s="43"/>
      <c r="J30" s="43" t="str">
        <v>5200: Patient Care Exams</v>
      </c>
      <c r="K30" s="43"/>
      <c r="L30" s="43" t="str">
        <v>6200: Penalties and Fines</v>
      </c>
      <c r="M30" s="43"/>
      <c r="N30" s="43"/>
      <c r="O30" s="43"/>
      <c r="P30" s="43"/>
      <c r="Q30" s="43" t="str">
        <v>6400: Contingency - Reserve</v>
      </c>
      <c r="S30" s="6"/>
    </row>
    <row r="31" spans="1:20">
      <c r="A31" s="10" t="s">
        <v>55</v>
      </c>
      <c r="B31" s="10" t="s">
        <v>77</v>
      </c>
      <c r="C31" s="10" t="s">
        <v>57</v>
      </c>
      <c r="E31" s="43"/>
      <c r="F31" s="43"/>
      <c r="G31" s="43"/>
      <c r="H31" s="43" t="str">
        <v>7000: Telecom &amp; Periph Equipment Software</v>
      </c>
      <c r="I31" s="43"/>
      <c r="J31" s="43" t="str">
        <v>5200: Performance Apparel</v>
      </c>
      <c r="K31" s="43"/>
      <c r="L31" s="43" t="str">
        <v>6200: Petty Cash Over and Short</v>
      </c>
      <c r="M31" s="43"/>
      <c r="N31" s="43"/>
      <c r="O31" s="43"/>
      <c r="P31" s="43"/>
      <c r="Q31" s="43" t="str">
        <v>6400: Early Alert System Tech Renewal Fund</v>
      </c>
      <c r="S31" s="6"/>
    </row>
    <row r="32" spans="1:20">
      <c r="A32" s="10" t="s">
        <v>55</v>
      </c>
      <c r="B32" s="10" t="s">
        <v>78</v>
      </c>
      <c r="C32" s="10" t="s">
        <v>57</v>
      </c>
      <c r="E32" s="43"/>
      <c r="F32" s="43"/>
      <c r="G32" s="43"/>
      <c r="H32" s="43"/>
      <c r="I32" s="43"/>
      <c r="J32" s="43" t="str">
        <v>5200: Physical Therapy Exams</v>
      </c>
      <c r="K32" s="43"/>
      <c r="L32" s="43" t="str">
        <v>6400: CompTIA Certification</v>
      </c>
      <c r="M32" s="43"/>
      <c r="N32" s="43"/>
      <c r="O32" s="43"/>
      <c r="P32" s="43"/>
      <c r="Q32" s="43" t="str">
        <v>6400: Election</v>
      </c>
      <c r="S32" s="6"/>
    </row>
    <row r="33" spans="1:27">
      <c r="A33" s="10" t="s">
        <v>55</v>
      </c>
      <c r="B33" s="10" t="s">
        <v>79</v>
      </c>
      <c r="C33" s="10" t="s">
        <v>57</v>
      </c>
      <c r="E33" s="43"/>
      <c r="F33" s="43"/>
      <c r="G33" s="43"/>
      <c r="H33" s="43"/>
      <c r="I33" s="43"/>
      <c r="J33" s="43" t="str">
        <v>5200: Promotional Items</v>
      </c>
      <c r="K33" s="43"/>
      <c r="L33" s="43" t="str">
        <v>6400: Fees and Other Charges</v>
      </c>
      <c r="M33" s="43"/>
      <c r="N33" s="43"/>
      <c r="O33" s="43"/>
      <c r="P33" s="43"/>
      <c r="Q33" s="43" t="str">
        <v>6400: Emergency Loan Transfer</v>
      </c>
      <c r="S33" s="6"/>
    </row>
    <row r="34" spans="1:27">
      <c r="A34" s="10" t="s">
        <v>55</v>
      </c>
      <c r="B34" s="10" t="s">
        <v>80</v>
      </c>
      <c r="C34" s="10" t="s">
        <v>57</v>
      </c>
      <c r="E34" s="43"/>
      <c r="F34" s="43"/>
      <c r="G34" s="43"/>
      <c r="H34" s="43"/>
      <c r="I34" s="43"/>
      <c r="J34" s="43" t="str">
        <v>5200: Radiology Exams</v>
      </c>
      <c r="K34" s="43"/>
      <c r="L34" s="43" t="str">
        <v>6400: Grant Administrative Operating Expense</v>
      </c>
      <c r="M34" s="43"/>
      <c r="N34" s="43"/>
      <c r="O34" s="43"/>
      <c r="P34" s="43"/>
      <c r="Q34" s="43" t="str">
        <v>6400: Employee Reimbursement</v>
      </c>
      <c r="S34" s="6"/>
    </row>
    <row r="35" spans="1:27">
      <c r="A35" s="10" t="s">
        <v>55</v>
      </c>
      <c r="B35" s="10" t="s">
        <v>81</v>
      </c>
      <c r="C35" s="10" t="s">
        <v>57</v>
      </c>
      <c r="E35" s="43"/>
      <c r="F35" s="43"/>
      <c r="G35" s="43"/>
      <c r="H35" s="43"/>
      <c r="I35" s="43"/>
      <c r="J35" s="43" t="str">
        <v>5200: Respiratory Exams</v>
      </c>
      <c r="K35" s="43"/>
      <c r="L35" s="43" t="str">
        <v>6400: Grant Stipends</v>
      </c>
      <c r="M35" s="43"/>
      <c r="N35" s="43"/>
      <c r="O35" s="43"/>
      <c r="P35" s="43"/>
      <c r="Q35" s="43" t="str">
        <v>6400: Gift Cards</v>
      </c>
      <c r="S35" s="6"/>
    </row>
    <row r="36" spans="1:27">
      <c r="A36" s="10" t="s">
        <v>55</v>
      </c>
      <c r="B36" s="10" t="s">
        <v>82</v>
      </c>
      <c r="C36" s="10" t="s">
        <v>57</v>
      </c>
      <c r="E36" s="43"/>
      <c r="F36" s="43"/>
      <c r="G36" s="43"/>
      <c r="H36" s="43"/>
      <c r="I36" s="43"/>
      <c r="J36" s="43" t="str">
        <v>5200: Student Assessment HESI A2 Exam</v>
      </c>
      <c r="K36" s="43"/>
      <c r="L36" s="43" t="str">
        <v>6400: HR Employee Training</v>
      </c>
      <c r="M36" s="43"/>
      <c r="N36" s="43"/>
      <c r="O36" s="43"/>
      <c r="P36" s="43"/>
      <c r="Q36" s="43" t="str">
        <v>6400: Graduation</v>
      </c>
      <c r="S36" s="6"/>
    </row>
    <row r="37" spans="1:27">
      <c r="A37" s="10" t="s">
        <v>55</v>
      </c>
      <c r="B37" s="10" t="s">
        <v>83</v>
      </c>
      <c r="C37" s="10" t="s">
        <v>57</v>
      </c>
      <c r="E37" s="43"/>
      <c r="F37" s="43"/>
      <c r="G37" s="43"/>
      <c r="H37" s="43"/>
      <c r="I37" s="43"/>
      <c r="J37" s="43" t="str">
        <v>5200: Telecom Parts supplies</v>
      </c>
      <c r="K37" s="43"/>
      <c r="L37" s="43" t="str">
        <v>6400: In kind Consumables</v>
      </c>
      <c r="M37" s="43"/>
      <c r="N37" s="43"/>
      <c r="O37" s="43"/>
      <c r="P37" s="43"/>
      <c r="Q37" s="43" t="str">
        <v>6400: Grant Funded Contract Instruction Costs (DCCA)</v>
      </c>
      <c r="S37" s="6"/>
    </row>
    <row r="38" spans="1:27">
      <c r="A38" s="10" t="s">
        <v>55</v>
      </c>
      <c r="B38" s="10" t="s">
        <v>84</v>
      </c>
      <c r="C38" s="10" t="s">
        <v>57</v>
      </c>
      <c r="E38" s="43"/>
      <c r="F38" s="43"/>
      <c r="G38" s="43"/>
      <c r="H38" s="43"/>
      <c r="I38" s="43"/>
      <c r="J38" s="43" t="str">
        <v>5200: TSI Examination</v>
      </c>
      <c r="K38" s="43"/>
      <c r="L38" s="43"/>
      <c r="M38" s="43"/>
      <c r="N38" s="43"/>
      <c r="O38" s="43"/>
      <c r="P38" s="43"/>
      <c r="Q38" s="43" t="str">
        <v>6400: HEERF Institutional Award</v>
      </c>
      <c r="S38" s="6"/>
    </row>
    <row r="39" spans="1:27">
      <c r="A39" s="10" t="s">
        <v>55</v>
      </c>
      <c r="B39" s="10" t="s">
        <v>85</v>
      </c>
      <c r="C39" s="10" t="s">
        <v>57</v>
      </c>
      <c r="E39" s="43"/>
      <c r="F39" s="43"/>
      <c r="G39" s="43"/>
      <c r="H39" s="43"/>
      <c r="I39" s="43"/>
      <c r="J39" s="43" t="str">
        <v>5200: TxDot Student Books</v>
      </c>
      <c r="K39" s="43"/>
      <c r="L39" s="43"/>
      <c r="M39" s="43"/>
      <c r="N39" s="43"/>
      <c r="O39" s="43"/>
      <c r="P39" s="43"/>
      <c r="Q39" s="43" t="str">
        <v>6400: Institutional Moves</v>
      </c>
      <c r="S39" s="6"/>
    </row>
    <row r="40" spans="1:27">
      <c r="A40" s="10" t="s">
        <v>86</v>
      </c>
      <c r="B40" s="10" t="s">
        <v>87</v>
      </c>
      <c r="C40" s="10" t="s">
        <v>88</v>
      </c>
      <c r="E40" s="43"/>
      <c r="F40" s="43"/>
      <c r="G40" s="43"/>
      <c r="H40" s="43"/>
      <c r="I40" s="43"/>
      <c r="J40" s="43" t="str">
        <v>5200: Uniforms</v>
      </c>
      <c r="K40" s="43"/>
      <c r="L40" s="43"/>
      <c r="M40" s="43"/>
      <c r="N40" s="43"/>
      <c r="O40" s="43"/>
      <c r="P40" s="43"/>
      <c r="Q40" s="43" t="str">
        <v>6400: Instructional Initiative</v>
      </c>
      <c r="S40" s="6"/>
    </row>
    <row r="41" spans="1:27">
      <c r="A41" s="10" t="s">
        <v>86</v>
      </c>
      <c r="B41" s="10" t="s">
        <v>89</v>
      </c>
      <c r="C41" s="10" t="s">
        <v>88</v>
      </c>
      <c r="E41" s="43"/>
      <c r="F41" s="43"/>
      <c r="G41" s="43"/>
      <c r="H41" s="43"/>
      <c r="I41" s="43"/>
      <c r="J41" s="43" t="str">
        <v>5200: Vocational Nurse Exams</v>
      </c>
      <c r="K41" s="43"/>
      <c r="L41" s="43"/>
      <c r="M41" s="43"/>
      <c r="N41" s="43"/>
      <c r="O41" s="43"/>
      <c r="P41" s="43"/>
      <c r="Q41" s="43" t="str">
        <v>6400: Internal Events</v>
      </c>
      <c r="S41" s="6"/>
    </row>
    <row r="42" spans="1:27">
      <c r="A42" s="10" t="s">
        <v>86</v>
      </c>
      <c r="B42" s="10" t="s">
        <v>90</v>
      </c>
      <c r="C42" s="10" t="s">
        <v>88</v>
      </c>
      <c r="E42" s="43"/>
      <c r="F42" s="43"/>
      <c r="G42" s="43"/>
      <c r="H42" s="43"/>
      <c r="I42" s="43"/>
      <c r="J42" s="43" t="str">
        <v>5200: Weapon Accessories</v>
      </c>
      <c r="K42" s="43"/>
      <c r="L42" s="43"/>
      <c r="M42" s="43"/>
      <c r="N42" s="43"/>
      <c r="O42" s="43"/>
      <c r="P42" s="43"/>
      <c r="Q42" s="43" t="str">
        <v>6400: MVCC WFS Uncollectible</v>
      </c>
      <c r="S42" s="6"/>
    </row>
    <row r="43" spans="1:27">
      <c r="A43" s="10" t="s">
        <v>86</v>
      </c>
      <c r="B43" s="10" t="s">
        <v>91</v>
      </c>
      <c r="C43" s="10" t="s">
        <v>88</v>
      </c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 t="str">
        <v>6400: Operating Donations Contra</v>
      </c>
      <c r="S43"/>
      <c r="T43"/>
    </row>
    <row r="44" spans="1:27">
      <c r="A44" s="10" t="s">
        <v>86</v>
      </c>
      <c r="B44" s="10" t="s">
        <v>92</v>
      </c>
      <c r="C44" s="10" t="s">
        <v>88</v>
      </c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 t="str">
        <v>6400: Other Reserve</v>
      </c>
      <c r="S44"/>
      <c r="T44"/>
      <c r="U44"/>
      <c r="V44"/>
      <c r="W44"/>
      <c r="X44"/>
      <c r="Y44"/>
      <c r="Z44"/>
      <c r="AA44"/>
    </row>
    <row r="45" spans="1:27">
      <c r="A45" s="10" t="s">
        <v>86</v>
      </c>
      <c r="B45" s="10" t="s">
        <v>93</v>
      </c>
      <c r="C45" s="10" t="s">
        <v>88</v>
      </c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 t="str">
        <v>6400: Prepaid (Internal Organization)</v>
      </c>
      <c r="S45"/>
      <c r="T45"/>
      <c r="U45"/>
      <c r="V45"/>
      <c r="W45"/>
      <c r="X45"/>
      <c r="Y45"/>
      <c r="Z45"/>
      <c r="AA45"/>
    </row>
    <row r="46" spans="1:27">
      <c r="A46" s="10" t="s">
        <v>94</v>
      </c>
      <c r="B46" s="10" t="s">
        <v>95</v>
      </c>
      <c r="C46" s="10" t="s">
        <v>96</v>
      </c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 t="str">
        <v>6400: Rebranding and Fall Convocation</v>
      </c>
      <c r="S46"/>
      <c r="T46"/>
      <c r="U46"/>
      <c r="V46"/>
      <c r="W46"/>
      <c r="X46"/>
      <c r="Y46"/>
      <c r="Z46"/>
      <c r="AA46"/>
    </row>
    <row r="47" spans="1:27">
      <c r="A47" s="10" t="s">
        <v>94</v>
      </c>
      <c r="B47" s="10" t="s">
        <v>97</v>
      </c>
      <c r="C47" s="10" t="s">
        <v>98</v>
      </c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 t="str">
        <v>6400: Redistricting</v>
      </c>
      <c r="S47"/>
      <c r="T47"/>
      <c r="U47"/>
      <c r="V47"/>
      <c r="W47"/>
      <c r="X47"/>
      <c r="Y47"/>
      <c r="Z47"/>
      <c r="AA47"/>
    </row>
    <row r="48" spans="1:27">
      <c r="A48" s="10" t="s">
        <v>94</v>
      </c>
      <c r="B48" s="10" t="s">
        <v>99</v>
      </c>
      <c r="C48" s="10" t="s">
        <v>96</v>
      </c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 t="str">
        <v>6400: Sponsorships</v>
      </c>
      <c r="S48"/>
      <c r="T48"/>
      <c r="U48"/>
      <c r="V48"/>
      <c r="W48"/>
      <c r="X48"/>
      <c r="Y48"/>
      <c r="Z48"/>
      <c r="AA48"/>
    </row>
    <row r="49" spans="1:27">
      <c r="A49" s="10" t="s">
        <v>94</v>
      </c>
      <c r="B49" s="10" t="s">
        <v>100</v>
      </c>
      <c r="C49" s="10" t="s">
        <v>96</v>
      </c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 t="str">
        <v>6400: Staff Development</v>
      </c>
      <c r="S49"/>
      <c r="T49"/>
      <c r="U49"/>
      <c r="V49"/>
      <c r="W49"/>
      <c r="X49"/>
      <c r="Y49"/>
      <c r="Z49"/>
      <c r="AA49"/>
    </row>
    <row r="50" spans="1:27">
      <c r="A50" s="10" t="s">
        <v>94</v>
      </c>
      <c r="B50" s="10" t="s">
        <v>101</v>
      </c>
      <c r="C50" s="10" t="s">
        <v>98</v>
      </c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 t="str">
        <v>6400: Staff Recruiting</v>
      </c>
      <c r="S50"/>
      <c r="T50"/>
      <c r="U50"/>
      <c r="V50"/>
      <c r="W50"/>
      <c r="X50"/>
      <c r="Y50"/>
      <c r="Z50"/>
      <c r="AA50"/>
    </row>
    <row r="51" spans="1:27">
      <c r="A51" s="10" t="s">
        <v>94</v>
      </c>
      <c r="B51" s="10" t="s">
        <v>102</v>
      </c>
      <c r="C51" s="10" t="s">
        <v>98</v>
      </c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 t="str">
        <v>6400: Technology Reimbursement</v>
      </c>
      <c r="S51"/>
      <c r="T51"/>
      <c r="U51"/>
      <c r="V51"/>
      <c r="W51"/>
      <c r="X51"/>
      <c r="Y51"/>
      <c r="Z51"/>
      <c r="AA51"/>
    </row>
    <row r="52" spans="1:27">
      <c r="A52" s="10" t="s">
        <v>94</v>
      </c>
      <c r="B52" s="10" t="s">
        <v>103</v>
      </c>
      <c r="C52" s="10" t="s">
        <v>96</v>
      </c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 t="str">
        <v>6400: Temporary Payroll</v>
      </c>
      <c r="S52"/>
      <c r="T52"/>
      <c r="U52"/>
      <c r="V52"/>
      <c r="W52"/>
      <c r="X52"/>
      <c r="Y52"/>
      <c r="Z52"/>
      <c r="AA52"/>
    </row>
    <row r="53" spans="1:27">
      <c r="A53" s="10" t="s">
        <v>94</v>
      </c>
      <c r="B53" s="10" t="s">
        <v>104</v>
      </c>
      <c r="C53" s="10" t="s">
        <v>98</v>
      </c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 t="str">
        <v>6400: Unallocated Funds</v>
      </c>
      <c r="S53"/>
      <c r="T53"/>
      <c r="U53"/>
      <c r="V53"/>
      <c r="W53"/>
      <c r="X53"/>
      <c r="Y53"/>
      <c r="Z53"/>
      <c r="AA53"/>
    </row>
    <row r="54" spans="1:27">
      <c r="A54" s="10" t="s">
        <v>94</v>
      </c>
      <c r="B54" s="10" t="s">
        <v>105</v>
      </c>
      <c r="C54" s="10" t="s">
        <v>96</v>
      </c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 t="str">
        <v>6400: Valley Scholars</v>
      </c>
      <c r="S54"/>
      <c r="T54"/>
      <c r="U54"/>
      <c r="V54"/>
      <c r="W54"/>
      <c r="X54"/>
      <c r="Y54"/>
      <c r="Z54"/>
      <c r="AA54"/>
    </row>
    <row r="55" spans="1:27">
      <c r="A55" s="10" t="s">
        <v>94</v>
      </c>
      <c r="B55" s="10" t="s">
        <v>106</v>
      </c>
      <c r="C55" s="10" t="s">
        <v>98</v>
      </c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 t="str">
        <v>6500: Bond Interest Expense</v>
      </c>
      <c r="S55"/>
      <c r="T55"/>
      <c r="U55"/>
      <c r="V55"/>
      <c r="W55"/>
      <c r="X55"/>
      <c r="Y55"/>
      <c r="Z55"/>
      <c r="AA55"/>
    </row>
    <row r="56" spans="1:27">
      <c r="A56" s="10" t="s">
        <v>94</v>
      </c>
      <c r="B56" s="10" t="s">
        <v>107</v>
      </c>
      <c r="C56" s="10" t="s">
        <v>98</v>
      </c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 t="str">
        <v>6500: Bond Interest Expense - CAB</v>
      </c>
      <c r="S56"/>
      <c r="T56"/>
      <c r="U56"/>
      <c r="V56"/>
      <c r="W56"/>
      <c r="X56"/>
      <c r="Y56"/>
      <c r="Z56"/>
      <c r="AA56"/>
    </row>
    <row r="57" spans="1:27">
      <c r="A57" s="10" t="s">
        <v>94</v>
      </c>
      <c r="B57" s="10" t="s">
        <v>108</v>
      </c>
      <c r="C57" s="10" t="s">
        <v>96</v>
      </c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 t="str">
        <v>6500: Capitalized Interest</v>
      </c>
      <c r="S57"/>
      <c r="T57"/>
      <c r="U57"/>
      <c r="V57"/>
      <c r="W57"/>
      <c r="X57"/>
      <c r="Y57"/>
      <c r="Z57"/>
      <c r="AA57"/>
    </row>
    <row r="58" spans="1:27">
      <c r="A58" s="10" t="s">
        <v>94</v>
      </c>
      <c r="B58" s="10" t="s">
        <v>109</v>
      </c>
      <c r="C58" s="10" t="s">
        <v>96</v>
      </c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 t="str">
        <v>6550: Bond Deferred Gain Loss Amortization</v>
      </c>
      <c r="S58"/>
      <c r="T58"/>
      <c r="U58"/>
      <c r="V58"/>
      <c r="W58"/>
      <c r="X58"/>
      <c r="Y58"/>
      <c r="Z58"/>
      <c r="AA58"/>
    </row>
    <row r="59" spans="1:27">
      <c r="A59" s="10" t="s">
        <v>94</v>
      </c>
      <c r="B59" s="10" t="s">
        <v>110</v>
      </c>
      <c r="C59" s="10" t="s">
        <v>96</v>
      </c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 t="str">
        <v>6550: Bond Premium Amortization</v>
      </c>
      <c r="S59"/>
      <c r="T59"/>
      <c r="U59"/>
      <c r="V59"/>
      <c r="W59"/>
      <c r="X59"/>
      <c r="Y59"/>
      <c r="Z59"/>
      <c r="AA59"/>
    </row>
    <row r="60" spans="1:27">
      <c r="A60" s="10" t="s">
        <v>94</v>
      </c>
      <c r="B60" s="10" t="s">
        <v>111</v>
      </c>
      <c r="C60" s="10" t="s">
        <v>96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 t="str">
        <v>6555: Cost of Issuance - Bond</v>
      </c>
      <c r="S60"/>
      <c r="T60"/>
      <c r="U60"/>
      <c r="V60"/>
      <c r="W60"/>
      <c r="X60"/>
      <c r="Y60"/>
      <c r="Z60"/>
      <c r="AA60"/>
    </row>
    <row r="61" spans="1:27">
      <c r="A61" s="10" t="s">
        <v>94</v>
      </c>
      <c r="B61" s="10" t="s">
        <v>112</v>
      </c>
      <c r="C61" s="10" t="s">
        <v>96</v>
      </c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 t="str">
        <v>6700: Interest Expense</v>
      </c>
      <c r="S61"/>
      <c r="T61"/>
      <c r="U61"/>
      <c r="V61"/>
      <c r="W61"/>
      <c r="X61"/>
      <c r="Y61"/>
      <c r="Z61"/>
      <c r="AA61"/>
    </row>
    <row r="62" spans="1:27">
      <c r="A62" s="10" t="s">
        <v>94</v>
      </c>
      <c r="B62" s="10" t="s">
        <v>113</v>
      </c>
      <c r="C62" s="10" t="s">
        <v>96</v>
      </c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 t="str">
        <v>6700: Interest Expense - Leases</v>
      </c>
      <c r="S62"/>
      <c r="T62"/>
      <c r="U62"/>
      <c r="V62"/>
      <c r="W62"/>
      <c r="X62"/>
      <c r="Y62"/>
      <c r="Z62"/>
      <c r="AA62"/>
    </row>
    <row r="63" spans="1:27">
      <c r="A63" s="10" t="s">
        <v>94</v>
      </c>
      <c r="B63" s="10" t="s">
        <v>114</v>
      </c>
      <c r="C63" s="10" t="s">
        <v>96</v>
      </c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 t="str">
        <v>6700: Interest Expense - SBITA</v>
      </c>
      <c r="S63"/>
      <c r="T63"/>
      <c r="U63"/>
      <c r="V63"/>
      <c r="W63"/>
      <c r="X63"/>
      <c r="Y63"/>
      <c r="Z63"/>
      <c r="AA63"/>
    </row>
    <row r="64" spans="1:27">
      <c r="A64" s="10" t="s">
        <v>94</v>
      </c>
      <c r="B64" s="10" t="s">
        <v>115</v>
      </c>
      <c r="C64" s="10" t="s">
        <v>98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 t="str">
        <v>6750: Securities Premium Amortization</v>
      </c>
      <c r="S64"/>
      <c r="T64"/>
      <c r="U64"/>
      <c r="V64"/>
      <c r="W64"/>
      <c r="X64"/>
      <c r="Y64"/>
      <c r="Z64"/>
      <c r="AA64"/>
    </row>
    <row r="65" spans="1:27">
      <c r="A65" s="10" t="s">
        <v>94</v>
      </c>
      <c r="B65" s="10" t="s">
        <v>116</v>
      </c>
      <c r="C65" s="10" t="s">
        <v>98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 t="str">
        <v>6800: Bond Principal Expense (2650)</v>
      </c>
      <c r="S65"/>
      <c r="T65"/>
      <c r="U65"/>
      <c r="V65"/>
      <c r="W65"/>
      <c r="X65"/>
      <c r="Y65"/>
      <c r="Z65"/>
      <c r="AA65"/>
    </row>
    <row r="66" spans="1:27">
      <c r="A66" s="10" t="s">
        <v>94</v>
      </c>
      <c r="B66" s="10" t="s">
        <v>117</v>
      </c>
      <c r="C66" s="10" t="s">
        <v>98</v>
      </c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 t="str">
        <v>6800: Fund Write Off</v>
      </c>
      <c r="S66"/>
      <c r="T66"/>
      <c r="U66"/>
      <c r="V66"/>
      <c r="W66"/>
      <c r="X66"/>
      <c r="Y66"/>
      <c r="Z66"/>
      <c r="AA66"/>
    </row>
    <row r="67" spans="1:27">
      <c r="A67" s="10" t="s">
        <v>94</v>
      </c>
      <c r="B67" s="10" t="s">
        <v>118</v>
      </c>
      <c r="C67" s="10" t="s">
        <v>96</v>
      </c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 t="str">
        <v>6800: LT Bond Payable Decrease (2650)</v>
      </c>
      <c r="S67"/>
      <c r="T67"/>
      <c r="U67"/>
      <c r="V67"/>
      <c r="W67"/>
      <c r="X67"/>
      <c r="Y67"/>
      <c r="Z67"/>
      <c r="AA67"/>
    </row>
    <row r="68" spans="1:27">
      <c r="A68" s="10" t="s">
        <v>94</v>
      </c>
      <c r="B68" s="10" t="s">
        <v>119</v>
      </c>
      <c r="C68" s="10" t="s">
        <v>98</v>
      </c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 t="str">
        <v>6800: Other Non Operating Expenses</v>
      </c>
      <c r="S68"/>
      <c r="T68"/>
      <c r="U68"/>
      <c r="V68"/>
      <c r="W68"/>
      <c r="X68"/>
      <c r="Y68"/>
      <c r="Z68"/>
      <c r="AA68"/>
    </row>
    <row r="69" spans="1:27">
      <c r="A69" s="10" t="s">
        <v>94</v>
      </c>
      <c r="B69" s="10" t="s">
        <v>120</v>
      </c>
      <c r="C69" s="10" t="s">
        <v>96</v>
      </c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 t="str">
        <v>6800: Tax Redemption Fees</v>
      </c>
      <c r="S69"/>
      <c r="T69"/>
      <c r="U69"/>
      <c r="V69"/>
      <c r="W69"/>
      <c r="X69"/>
      <c r="Y69"/>
      <c r="Z69"/>
      <c r="AA69"/>
    </row>
    <row r="70" spans="1:27">
      <c r="A70" s="10" t="s">
        <v>94</v>
      </c>
      <c r="B70" s="10" t="s">
        <v>121</v>
      </c>
      <c r="C70" s="10" t="s">
        <v>96</v>
      </c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 t="str">
        <v>6800: Tax Rendition and Court Fees</v>
      </c>
      <c r="S70"/>
      <c r="T70"/>
      <c r="U70"/>
      <c r="V70"/>
      <c r="W70"/>
      <c r="X70"/>
      <c r="Y70"/>
      <c r="Z70"/>
      <c r="AA70"/>
    </row>
    <row r="71" spans="1:27">
      <c r="A71" s="10" t="s">
        <v>94</v>
      </c>
      <c r="B71" s="10" t="s">
        <v>122</v>
      </c>
      <c r="C71" s="10" t="s">
        <v>98</v>
      </c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 t="str">
        <v>6850: Tax Collection Fees</v>
      </c>
      <c r="S71"/>
      <c r="T71"/>
      <c r="U71"/>
      <c r="V71"/>
      <c r="W71"/>
      <c r="X71"/>
      <c r="Y71"/>
      <c r="Z71"/>
      <c r="AA71"/>
    </row>
    <row r="72" spans="1:27">
      <c r="A72" s="10" t="s">
        <v>94</v>
      </c>
      <c r="B72" s="10" t="s">
        <v>123</v>
      </c>
      <c r="C72" s="10" t="s">
        <v>98</v>
      </c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 t="str">
        <v>6900: Loss on disposal of capital assets</v>
      </c>
      <c r="S72"/>
      <c r="T72"/>
      <c r="U72"/>
      <c r="V72"/>
      <c r="W72"/>
      <c r="X72"/>
      <c r="Y72"/>
      <c r="Z72"/>
      <c r="AA72"/>
    </row>
    <row r="73" spans="1:27">
      <c r="A73" s="10" t="s">
        <v>94</v>
      </c>
      <c r="B73" s="10" t="s">
        <v>124</v>
      </c>
      <c r="C73" s="10" t="s">
        <v>96</v>
      </c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 t="str">
        <v>7100: Cap Lease - Copiers (GASB 87)</v>
      </c>
      <c r="S73"/>
      <c r="T73"/>
      <c r="U73"/>
      <c r="V73"/>
      <c r="W73"/>
      <c r="X73"/>
      <c r="Y73"/>
      <c r="Z73"/>
      <c r="AA73"/>
    </row>
    <row r="74" spans="1:27">
      <c r="A74" s="10" t="s">
        <v>94</v>
      </c>
      <c r="B74" s="10" t="s">
        <v>125</v>
      </c>
      <c r="C74" s="10" t="s">
        <v>96</v>
      </c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 t="str">
        <v>7100: Cap Lease - Equipment (GASB 87)</v>
      </c>
      <c r="S74"/>
      <c r="T74"/>
      <c r="U74"/>
      <c r="V74"/>
      <c r="W74"/>
      <c r="X74"/>
      <c r="Y74"/>
      <c r="Z74"/>
      <c r="AA74"/>
    </row>
    <row r="75" spans="1:27">
      <c r="A75" s="10" t="s">
        <v>94</v>
      </c>
      <c r="B75" s="10" t="s">
        <v>126</v>
      </c>
      <c r="C75" s="10" t="s">
        <v>96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 t="str">
        <v>7100: Cap Lease - Facilities (GASB 87)</v>
      </c>
      <c r="S75"/>
      <c r="T75"/>
      <c r="U75"/>
      <c r="V75"/>
      <c r="W75"/>
      <c r="X75"/>
      <c r="Y75"/>
      <c r="Z75"/>
      <c r="AA75"/>
    </row>
    <row r="76" spans="1:27">
      <c r="A76" s="10" t="s">
        <v>94</v>
      </c>
      <c r="B76" s="10" t="s">
        <v>127</v>
      </c>
      <c r="C76" s="10" t="s">
        <v>98</v>
      </c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 t="str">
        <v>7200: Cap SBITA - Hosting Services</v>
      </c>
      <c r="S76"/>
      <c r="T76"/>
      <c r="U76"/>
      <c r="V76"/>
      <c r="W76"/>
      <c r="X76"/>
      <c r="Y76"/>
      <c r="Z76"/>
      <c r="AA76"/>
    </row>
    <row r="77" spans="1:27">
      <c r="A77" s="10" t="s">
        <v>94</v>
      </c>
      <c r="B77" s="10" t="s">
        <v>128</v>
      </c>
      <c r="C77" s="10" t="s">
        <v>96</v>
      </c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 t="str">
        <v>7200: Cap SBITA - Licenses</v>
      </c>
      <c r="S77"/>
      <c r="T77"/>
      <c r="U77"/>
      <c r="V77"/>
      <c r="W77"/>
      <c r="X77"/>
      <c r="Y77"/>
      <c r="Z77"/>
      <c r="AA77"/>
    </row>
    <row r="78" spans="1:27">
      <c r="A78" s="10" t="s">
        <v>94</v>
      </c>
      <c r="B78" s="10" t="s">
        <v>129</v>
      </c>
      <c r="C78" s="10" t="s">
        <v>96</v>
      </c>
      <c r="S78"/>
      <c r="T78"/>
      <c r="U78"/>
      <c r="V78"/>
      <c r="W78"/>
      <c r="X78"/>
      <c r="Y78"/>
      <c r="Z78"/>
      <c r="AA78"/>
    </row>
    <row r="79" spans="1:27">
      <c r="A79" s="10" t="s">
        <v>94</v>
      </c>
      <c r="B79" s="10" t="s">
        <v>130</v>
      </c>
      <c r="C79" s="10" t="s">
        <v>96</v>
      </c>
      <c r="S79"/>
      <c r="T79"/>
      <c r="U79"/>
      <c r="V79"/>
      <c r="W79"/>
      <c r="X79"/>
      <c r="Y79"/>
      <c r="Z79"/>
      <c r="AA79"/>
    </row>
    <row r="80" spans="1:27">
      <c r="A80" s="10" t="s">
        <v>94</v>
      </c>
      <c r="B80" s="10" t="s">
        <v>131</v>
      </c>
      <c r="C80" s="10" t="s">
        <v>98</v>
      </c>
      <c r="S80"/>
      <c r="T80"/>
      <c r="U80"/>
      <c r="V80"/>
      <c r="W80"/>
      <c r="X80"/>
      <c r="Y80"/>
      <c r="Z80"/>
      <c r="AA80"/>
    </row>
    <row r="81" spans="1:27">
      <c r="A81" s="10" t="s">
        <v>94</v>
      </c>
      <c r="B81" s="10" t="s">
        <v>132</v>
      </c>
      <c r="C81" s="10" t="s">
        <v>96</v>
      </c>
      <c r="S81"/>
      <c r="T81"/>
      <c r="U81"/>
      <c r="V81"/>
      <c r="W81"/>
      <c r="X81"/>
      <c r="Y81"/>
      <c r="Z81"/>
      <c r="AA81"/>
    </row>
    <row r="82" spans="1:27">
      <c r="A82" s="10" t="s">
        <v>94</v>
      </c>
      <c r="B82" s="10" t="s">
        <v>133</v>
      </c>
      <c r="C82" s="10" t="s">
        <v>96</v>
      </c>
      <c r="S82"/>
      <c r="T82"/>
      <c r="U82"/>
      <c r="V82"/>
      <c r="W82"/>
      <c r="X82"/>
      <c r="Y82"/>
      <c r="Z82"/>
      <c r="AA82"/>
    </row>
    <row r="83" spans="1:27">
      <c r="A83" s="10" t="s">
        <v>94</v>
      </c>
      <c r="B83" s="10" t="s">
        <v>134</v>
      </c>
      <c r="C83" s="10" t="s">
        <v>98</v>
      </c>
      <c r="S83"/>
      <c r="T83"/>
      <c r="U83"/>
      <c r="V83"/>
      <c r="W83"/>
      <c r="X83"/>
      <c r="Y83"/>
      <c r="Z83"/>
      <c r="AA83"/>
    </row>
    <row r="84" spans="1:27">
      <c r="A84" s="10" t="s">
        <v>94</v>
      </c>
      <c r="B84" s="10" t="s">
        <v>135</v>
      </c>
      <c r="C84" s="10" t="s">
        <v>96</v>
      </c>
      <c r="S84"/>
      <c r="T84"/>
      <c r="U84"/>
      <c r="V84"/>
      <c r="W84"/>
      <c r="X84"/>
      <c r="Y84"/>
      <c r="Z84"/>
      <c r="AA84"/>
    </row>
    <row r="85" spans="1:27">
      <c r="A85" s="10" t="s">
        <v>94</v>
      </c>
      <c r="B85" s="10" t="s">
        <v>136</v>
      </c>
      <c r="C85" s="10" t="s">
        <v>98</v>
      </c>
      <c r="S85"/>
      <c r="T85"/>
      <c r="U85"/>
      <c r="V85"/>
      <c r="W85"/>
      <c r="X85"/>
      <c r="Y85"/>
      <c r="Z85"/>
      <c r="AA85"/>
    </row>
    <row r="86" spans="1:27">
      <c r="A86" s="10" t="s">
        <v>137</v>
      </c>
      <c r="B86" s="10" t="s">
        <v>138</v>
      </c>
      <c r="C86" s="10" t="s">
        <v>139</v>
      </c>
      <c r="S86"/>
      <c r="T86"/>
      <c r="U86"/>
      <c r="V86"/>
      <c r="W86"/>
      <c r="X86"/>
      <c r="Y86"/>
      <c r="Z86"/>
      <c r="AA86"/>
    </row>
    <row r="87" spans="1:27">
      <c r="A87" s="10" t="s">
        <v>137</v>
      </c>
      <c r="B87" s="10" t="s">
        <v>140</v>
      </c>
      <c r="C87" s="10" t="s">
        <v>139</v>
      </c>
      <c r="S87"/>
      <c r="T87"/>
      <c r="U87"/>
      <c r="V87"/>
      <c r="W87"/>
      <c r="X87"/>
      <c r="Y87"/>
      <c r="Z87"/>
      <c r="AA87"/>
    </row>
    <row r="88" spans="1:27">
      <c r="A88" s="10" t="s">
        <v>137</v>
      </c>
      <c r="B88" s="10" t="s">
        <v>141</v>
      </c>
      <c r="C88" s="10" t="s">
        <v>139</v>
      </c>
      <c r="S88"/>
      <c r="T88"/>
      <c r="U88"/>
      <c r="V88"/>
      <c r="W88"/>
      <c r="X88"/>
      <c r="Y88"/>
      <c r="Z88"/>
      <c r="AA88"/>
    </row>
    <row r="89" spans="1:27">
      <c r="A89" s="10" t="s">
        <v>137</v>
      </c>
      <c r="B89" s="10" t="s">
        <v>142</v>
      </c>
      <c r="C89" s="10" t="s">
        <v>139</v>
      </c>
      <c r="S89"/>
      <c r="T89"/>
      <c r="U89"/>
      <c r="V89"/>
      <c r="W89"/>
      <c r="X89"/>
      <c r="Y89"/>
      <c r="Z89"/>
      <c r="AA89"/>
    </row>
    <row r="90" spans="1:27">
      <c r="A90" s="10" t="s">
        <v>137</v>
      </c>
      <c r="B90" s="10" t="s">
        <v>143</v>
      </c>
      <c r="C90" s="10" t="s">
        <v>139</v>
      </c>
      <c r="S90"/>
      <c r="T90"/>
      <c r="U90"/>
      <c r="V90"/>
      <c r="W90"/>
      <c r="X90"/>
      <c r="Y90"/>
      <c r="Z90"/>
      <c r="AA90"/>
    </row>
    <row r="91" spans="1:27">
      <c r="A91" s="10" t="s">
        <v>137</v>
      </c>
      <c r="B91" s="10" t="s">
        <v>144</v>
      </c>
      <c r="C91" s="10" t="s">
        <v>139</v>
      </c>
      <c r="S91"/>
      <c r="T91"/>
      <c r="U91"/>
      <c r="V91"/>
      <c r="W91"/>
      <c r="X91"/>
      <c r="Y91"/>
      <c r="Z91"/>
      <c r="AA91"/>
    </row>
    <row r="92" spans="1:27">
      <c r="A92" s="10" t="s">
        <v>137</v>
      </c>
      <c r="B92" s="10" t="s">
        <v>145</v>
      </c>
      <c r="C92" s="10" t="s">
        <v>139</v>
      </c>
      <c r="S92"/>
      <c r="T92"/>
      <c r="U92"/>
      <c r="V92"/>
      <c r="W92"/>
      <c r="X92"/>
      <c r="Y92"/>
      <c r="Z92"/>
      <c r="AA92"/>
    </row>
    <row r="93" spans="1:27">
      <c r="A93" s="10" t="s">
        <v>137</v>
      </c>
      <c r="B93" s="10" t="s">
        <v>146</v>
      </c>
      <c r="C93" s="10" t="s">
        <v>139</v>
      </c>
      <c r="S93"/>
      <c r="T93"/>
      <c r="U93"/>
      <c r="V93"/>
      <c r="W93"/>
      <c r="X93"/>
      <c r="Y93"/>
      <c r="Z93"/>
      <c r="AA93"/>
    </row>
    <row r="94" spans="1:27">
      <c r="A94" s="10" t="s">
        <v>137</v>
      </c>
      <c r="B94" s="10" t="s">
        <v>147</v>
      </c>
      <c r="C94" s="10" t="s">
        <v>139</v>
      </c>
      <c r="S94"/>
      <c r="T94"/>
      <c r="U94"/>
      <c r="V94"/>
      <c r="W94"/>
      <c r="X94"/>
      <c r="Y94"/>
      <c r="Z94"/>
      <c r="AA94"/>
    </row>
    <row r="95" spans="1:27">
      <c r="A95" s="10" t="s">
        <v>137</v>
      </c>
      <c r="B95" s="10" t="s">
        <v>148</v>
      </c>
      <c r="C95" s="10" t="s">
        <v>139</v>
      </c>
      <c r="S95"/>
      <c r="T95"/>
      <c r="U95"/>
      <c r="V95"/>
      <c r="W95"/>
      <c r="X95"/>
      <c r="Y95"/>
      <c r="Z95"/>
      <c r="AA95"/>
    </row>
    <row r="96" spans="1:27">
      <c r="A96" s="10" t="s">
        <v>137</v>
      </c>
      <c r="B96" s="10" t="s">
        <v>149</v>
      </c>
      <c r="C96" s="10" t="s">
        <v>139</v>
      </c>
      <c r="S96"/>
      <c r="T96"/>
      <c r="U96"/>
      <c r="V96"/>
      <c r="W96"/>
      <c r="X96"/>
      <c r="Y96"/>
      <c r="Z96"/>
      <c r="AA96"/>
    </row>
    <row r="97" spans="1:27">
      <c r="A97" s="10" t="s">
        <v>137</v>
      </c>
      <c r="B97" s="10" t="s">
        <v>150</v>
      </c>
      <c r="C97" s="10" t="s">
        <v>139</v>
      </c>
      <c r="S97"/>
      <c r="T97"/>
      <c r="U97"/>
      <c r="V97"/>
      <c r="W97"/>
      <c r="X97"/>
      <c r="Y97"/>
      <c r="Z97"/>
      <c r="AA97"/>
    </row>
    <row r="98" spans="1:27">
      <c r="A98" s="10" t="s">
        <v>137</v>
      </c>
      <c r="B98" s="10" t="s">
        <v>151</v>
      </c>
      <c r="C98" s="10" t="s">
        <v>139</v>
      </c>
      <c r="S98"/>
      <c r="T98"/>
      <c r="U98"/>
      <c r="V98"/>
      <c r="W98"/>
      <c r="X98"/>
      <c r="Y98"/>
      <c r="Z98"/>
      <c r="AA98"/>
    </row>
    <row r="99" spans="1:27">
      <c r="A99" s="10" t="s">
        <v>137</v>
      </c>
      <c r="B99" s="10" t="s">
        <v>152</v>
      </c>
      <c r="C99" s="10" t="s">
        <v>139</v>
      </c>
      <c r="S99"/>
      <c r="T99"/>
      <c r="U99"/>
      <c r="V99"/>
      <c r="W99"/>
      <c r="X99"/>
      <c r="Y99"/>
      <c r="Z99"/>
      <c r="AA99"/>
    </row>
    <row r="100" spans="1:27">
      <c r="A100" s="10" t="s">
        <v>137</v>
      </c>
      <c r="B100" s="10" t="s">
        <v>153</v>
      </c>
      <c r="C100" s="10" t="s">
        <v>139</v>
      </c>
      <c r="S100"/>
      <c r="T100"/>
      <c r="U100"/>
      <c r="V100"/>
      <c r="W100"/>
      <c r="X100"/>
      <c r="Y100"/>
      <c r="Z100"/>
      <c r="AA100"/>
    </row>
    <row r="101" spans="1:27">
      <c r="A101" s="10" t="s">
        <v>137</v>
      </c>
      <c r="B101" s="10" t="s">
        <v>154</v>
      </c>
      <c r="C101" s="10" t="s">
        <v>139</v>
      </c>
      <c r="S101"/>
      <c r="T101"/>
      <c r="U101"/>
      <c r="V101"/>
      <c r="W101"/>
      <c r="X101"/>
      <c r="Y101"/>
      <c r="Z101"/>
      <c r="AA101"/>
    </row>
    <row r="102" spans="1:27">
      <c r="A102" s="10" t="s">
        <v>137</v>
      </c>
      <c r="B102" s="10" t="s">
        <v>155</v>
      </c>
      <c r="C102" s="10" t="s">
        <v>139</v>
      </c>
      <c r="S102"/>
      <c r="T102"/>
      <c r="U102"/>
      <c r="V102"/>
      <c r="W102"/>
      <c r="X102"/>
      <c r="Y102"/>
      <c r="Z102"/>
      <c r="AA102"/>
    </row>
    <row r="103" spans="1:27">
      <c r="A103" s="10" t="s">
        <v>137</v>
      </c>
      <c r="B103" s="10" t="s">
        <v>156</v>
      </c>
      <c r="C103" s="10" t="s">
        <v>139</v>
      </c>
      <c r="S103"/>
      <c r="T103"/>
      <c r="U103"/>
      <c r="V103"/>
      <c r="W103"/>
      <c r="X103"/>
      <c r="Y103"/>
      <c r="Z103"/>
      <c r="AA103"/>
    </row>
    <row r="104" spans="1:27">
      <c r="A104" s="10" t="s">
        <v>137</v>
      </c>
      <c r="B104" s="10" t="s">
        <v>157</v>
      </c>
      <c r="C104" s="10" t="s">
        <v>139</v>
      </c>
      <c r="S104"/>
      <c r="T104"/>
      <c r="U104"/>
      <c r="V104"/>
      <c r="W104"/>
      <c r="X104"/>
      <c r="Y104"/>
      <c r="Z104"/>
      <c r="AA104"/>
    </row>
    <row r="105" spans="1:27">
      <c r="A105" s="10" t="s">
        <v>137</v>
      </c>
      <c r="B105" s="10" t="s">
        <v>158</v>
      </c>
      <c r="C105" s="10" t="s">
        <v>139</v>
      </c>
      <c r="S105"/>
      <c r="T105"/>
      <c r="U105"/>
      <c r="V105"/>
      <c r="W105"/>
      <c r="X105"/>
      <c r="Y105"/>
      <c r="Z105"/>
      <c r="AA105"/>
    </row>
    <row r="106" spans="1:27">
      <c r="A106" s="10" t="s">
        <v>137</v>
      </c>
      <c r="B106" s="10" t="s">
        <v>159</v>
      </c>
      <c r="C106" s="10" t="s">
        <v>139</v>
      </c>
      <c r="S106"/>
      <c r="T106"/>
      <c r="U106"/>
      <c r="V106"/>
      <c r="W106"/>
      <c r="X106"/>
      <c r="Y106"/>
      <c r="Z106"/>
      <c r="AA106"/>
    </row>
    <row r="107" spans="1:27">
      <c r="A107" s="10" t="s">
        <v>137</v>
      </c>
      <c r="B107" s="10" t="s">
        <v>160</v>
      </c>
      <c r="C107" s="10" t="s">
        <v>139</v>
      </c>
      <c r="S107"/>
      <c r="T107"/>
      <c r="U107"/>
      <c r="V107"/>
      <c r="W107"/>
      <c r="X107"/>
      <c r="Y107"/>
      <c r="Z107"/>
      <c r="AA107"/>
    </row>
    <row r="108" spans="1:27">
      <c r="A108" s="10" t="s">
        <v>137</v>
      </c>
      <c r="B108" s="10" t="s">
        <v>161</v>
      </c>
      <c r="C108" s="10" t="s">
        <v>139</v>
      </c>
      <c r="S108"/>
      <c r="T108"/>
      <c r="U108"/>
      <c r="V108"/>
      <c r="W108"/>
      <c r="X108"/>
      <c r="Y108"/>
      <c r="Z108"/>
      <c r="AA108"/>
    </row>
    <row r="109" spans="1:27">
      <c r="A109" s="10" t="s">
        <v>162</v>
      </c>
      <c r="B109" s="10" t="s">
        <v>163</v>
      </c>
      <c r="C109" s="10" t="s">
        <v>164</v>
      </c>
      <c r="S109"/>
      <c r="T109"/>
      <c r="U109"/>
      <c r="V109"/>
      <c r="W109"/>
      <c r="X109"/>
      <c r="Y109"/>
      <c r="Z109"/>
      <c r="AA109"/>
    </row>
    <row r="110" spans="1:27">
      <c r="A110" s="10" t="s">
        <v>162</v>
      </c>
      <c r="B110" s="10" t="s">
        <v>165</v>
      </c>
      <c r="C110" s="10" t="s">
        <v>164</v>
      </c>
      <c r="S110"/>
      <c r="T110"/>
      <c r="U110"/>
      <c r="V110"/>
      <c r="W110"/>
      <c r="X110"/>
      <c r="Y110"/>
      <c r="Z110"/>
      <c r="AA110"/>
    </row>
    <row r="111" spans="1:27">
      <c r="A111" s="10" t="s">
        <v>162</v>
      </c>
      <c r="B111" s="10" t="s">
        <v>166</v>
      </c>
      <c r="C111" s="10" t="s">
        <v>164</v>
      </c>
      <c r="S111"/>
      <c r="T111"/>
      <c r="U111"/>
      <c r="V111"/>
      <c r="W111"/>
      <c r="X111"/>
      <c r="Y111"/>
      <c r="Z111"/>
      <c r="AA111"/>
    </row>
    <row r="112" spans="1:27">
      <c r="A112" s="10" t="s">
        <v>162</v>
      </c>
      <c r="B112" s="10" t="s">
        <v>167</v>
      </c>
      <c r="C112" s="10" t="s">
        <v>164</v>
      </c>
      <c r="S112"/>
      <c r="T112"/>
      <c r="U112"/>
      <c r="V112"/>
      <c r="W112"/>
      <c r="X112"/>
      <c r="Y112"/>
      <c r="Z112"/>
      <c r="AA112"/>
    </row>
    <row r="113" spans="1:27">
      <c r="A113" s="10" t="s">
        <v>162</v>
      </c>
      <c r="B113" s="10" t="s">
        <v>168</v>
      </c>
      <c r="C113" s="10" t="s">
        <v>164</v>
      </c>
      <c r="S113"/>
      <c r="T113"/>
      <c r="U113"/>
      <c r="V113"/>
      <c r="W113"/>
      <c r="X113"/>
      <c r="Y113"/>
      <c r="Z113"/>
      <c r="AA113"/>
    </row>
    <row r="114" spans="1:27">
      <c r="A114" s="10" t="s">
        <v>162</v>
      </c>
      <c r="B114" s="10" t="s">
        <v>169</v>
      </c>
      <c r="C114" s="10" t="s">
        <v>164</v>
      </c>
      <c r="S114"/>
      <c r="T114"/>
      <c r="U114"/>
      <c r="V114"/>
      <c r="W114"/>
      <c r="X114"/>
      <c r="Y114"/>
      <c r="Z114"/>
      <c r="AA114"/>
    </row>
    <row r="115" spans="1:27">
      <c r="A115" s="10" t="s">
        <v>162</v>
      </c>
      <c r="B115" s="10" t="s">
        <v>170</v>
      </c>
      <c r="C115" s="10"/>
      <c r="S115"/>
      <c r="T115"/>
      <c r="U115"/>
      <c r="V115"/>
      <c r="W115"/>
      <c r="X115"/>
      <c r="Y115"/>
      <c r="Z115"/>
      <c r="AA115"/>
    </row>
    <row r="116" spans="1:27">
      <c r="A116" s="10" t="s">
        <v>162</v>
      </c>
      <c r="B116" s="10" t="s">
        <v>171</v>
      </c>
      <c r="C116" s="10"/>
      <c r="S116"/>
      <c r="T116"/>
      <c r="U116"/>
      <c r="V116"/>
      <c r="W116"/>
      <c r="X116"/>
      <c r="Y116"/>
      <c r="Z116"/>
      <c r="AA116"/>
    </row>
    <row r="117" spans="1:27">
      <c r="A117" s="10" t="s">
        <v>162</v>
      </c>
      <c r="B117" s="10" t="s">
        <v>172</v>
      </c>
      <c r="C117" s="10"/>
      <c r="S117"/>
      <c r="T117"/>
      <c r="U117"/>
      <c r="V117"/>
      <c r="W117"/>
      <c r="X117"/>
      <c r="Y117"/>
      <c r="Z117"/>
      <c r="AA117"/>
    </row>
    <row r="118" spans="1:27">
      <c r="A118" s="10" t="s">
        <v>162</v>
      </c>
      <c r="B118" s="10" t="s">
        <v>173</v>
      </c>
      <c r="C118" s="10" t="s">
        <v>174</v>
      </c>
      <c r="S118"/>
      <c r="T118"/>
      <c r="U118"/>
      <c r="V118"/>
      <c r="W118"/>
      <c r="X118"/>
      <c r="Y118"/>
      <c r="Z118"/>
      <c r="AA118"/>
    </row>
    <row r="119" spans="1:27">
      <c r="A119" s="10" t="s">
        <v>162</v>
      </c>
      <c r="B119" s="10" t="s">
        <v>175</v>
      </c>
      <c r="C119" s="10" t="s">
        <v>174</v>
      </c>
      <c r="S119"/>
      <c r="T119"/>
      <c r="U119"/>
      <c r="V119"/>
      <c r="W119"/>
      <c r="X119"/>
      <c r="Y119"/>
      <c r="Z119"/>
      <c r="AA119"/>
    </row>
    <row r="120" spans="1:27">
      <c r="A120" s="10" t="s">
        <v>162</v>
      </c>
      <c r="B120" s="10" t="s">
        <v>176</v>
      </c>
      <c r="C120" s="10" t="s">
        <v>174</v>
      </c>
      <c r="S120"/>
      <c r="T120"/>
      <c r="U120"/>
      <c r="V120"/>
      <c r="W120"/>
      <c r="X120"/>
      <c r="Y120"/>
      <c r="Z120"/>
      <c r="AA120"/>
    </row>
    <row r="121" spans="1:27">
      <c r="A121" s="10" t="s">
        <v>162</v>
      </c>
      <c r="B121" s="10" t="s">
        <v>177</v>
      </c>
      <c r="C121" s="10" t="s">
        <v>174</v>
      </c>
      <c r="S121"/>
      <c r="T121"/>
      <c r="U121"/>
      <c r="V121"/>
      <c r="W121"/>
      <c r="X121"/>
      <c r="Y121"/>
      <c r="Z121"/>
      <c r="AA121"/>
    </row>
    <row r="122" spans="1:27">
      <c r="A122" s="10" t="s">
        <v>162</v>
      </c>
      <c r="B122" s="10" t="s">
        <v>178</v>
      </c>
      <c r="C122" s="10" t="s">
        <v>174</v>
      </c>
      <c r="S122"/>
      <c r="T122"/>
      <c r="U122"/>
      <c r="V122"/>
      <c r="W122"/>
      <c r="X122"/>
      <c r="Y122"/>
      <c r="Z122"/>
      <c r="AA122"/>
    </row>
    <row r="123" spans="1:27">
      <c r="A123" s="10" t="s">
        <v>162</v>
      </c>
      <c r="B123" s="10" t="s">
        <v>179</v>
      </c>
      <c r="C123" s="10" t="s">
        <v>180</v>
      </c>
      <c r="S123"/>
      <c r="T123"/>
      <c r="U123"/>
      <c r="V123"/>
      <c r="W123"/>
      <c r="X123"/>
      <c r="Y123"/>
      <c r="Z123"/>
      <c r="AA123"/>
    </row>
    <row r="124" spans="1:27">
      <c r="A124" s="10" t="s">
        <v>162</v>
      </c>
      <c r="B124" s="10" t="s">
        <v>181</v>
      </c>
      <c r="C124" s="10" t="s">
        <v>180</v>
      </c>
      <c r="S124"/>
      <c r="T124"/>
      <c r="U124"/>
      <c r="V124"/>
      <c r="W124"/>
      <c r="X124"/>
      <c r="Y124"/>
      <c r="Z124"/>
      <c r="AA124"/>
    </row>
    <row r="125" spans="1:27">
      <c r="A125" s="10" t="s">
        <v>162</v>
      </c>
      <c r="B125" s="10" t="s">
        <v>182</v>
      </c>
      <c r="C125" s="10" t="s">
        <v>183</v>
      </c>
      <c r="S125"/>
      <c r="T125"/>
      <c r="U125"/>
      <c r="V125"/>
      <c r="W125"/>
      <c r="X125"/>
      <c r="Y125"/>
      <c r="Z125"/>
      <c r="AA125"/>
    </row>
    <row r="126" spans="1:27">
      <c r="A126" s="10" t="s">
        <v>162</v>
      </c>
      <c r="B126" s="10" t="s">
        <v>184</v>
      </c>
      <c r="C126" s="10" t="s">
        <v>183</v>
      </c>
      <c r="S126"/>
      <c r="T126"/>
      <c r="U126"/>
      <c r="V126"/>
      <c r="W126"/>
      <c r="X126"/>
      <c r="Y126"/>
      <c r="Z126"/>
      <c r="AA126"/>
    </row>
    <row r="127" spans="1:27">
      <c r="A127" s="10" t="s">
        <v>162</v>
      </c>
      <c r="B127" s="10" t="s">
        <v>185</v>
      </c>
      <c r="C127" s="10" t="s">
        <v>183</v>
      </c>
      <c r="S127"/>
      <c r="T127"/>
      <c r="U127"/>
      <c r="V127"/>
      <c r="W127"/>
      <c r="X127"/>
      <c r="Y127"/>
      <c r="Z127"/>
      <c r="AA127"/>
    </row>
    <row r="128" spans="1:27">
      <c r="A128" s="10" t="s">
        <v>162</v>
      </c>
      <c r="B128" s="10" t="s">
        <v>186</v>
      </c>
      <c r="C128" s="10" t="s">
        <v>183</v>
      </c>
      <c r="S128"/>
      <c r="T128"/>
      <c r="U128"/>
      <c r="V128"/>
      <c r="W128"/>
      <c r="X128"/>
      <c r="Y128"/>
      <c r="Z128"/>
      <c r="AA128"/>
    </row>
    <row r="129" spans="1:27">
      <c r="A129" s="10" t="s">
        <v>162</v>
      </c>
      <c r="B129" s="10" t="s">
        <v>187</v>
      </c>
      <c r="C129" s="10" t="s">
        <v>183</v>
      </c>
      <c r="S129"/>
      <c r="T129"/>
      <c r="U129"/>
      <c r="V129"/>
      <c r="W129"/>
      <c r="X129"/>
      <c r="Y129"/>
      <c r="Z129"/>
      <c r="AA129"/>
    </row>
    <row r="130" spans="1:27">
      <c r="A130" s="10" t="s">
        <v>162</v>
      </c>
      <c r="B130" s="10" t="s">
        <v>188</v>
      </c>
      <c r="C130" s="10" t="s">
        <v>183</v>
      </c>
      <c r="S130"/>
      <c r="T130"/>
      <c r="U130"/>
      <c r="V130"/>
      <c r="W130"/>
      <c r="X130"/>
      <c r="Y130"/>
      <c r="Z130"/>
      <c r="AA130"/>
    </row>
    <row r="131" spans="1:27">
      <c r="A131" s="10" t="s">
        <v>162</v>
      </c>
      <c r="B131" s="10" t="s">
        <v>189</v>
      </c>
      <c r="C131" s="10" t="s">
        <v>183</v>
      </c>
      <c r="S131"/>
      <c r="T131"/>
      <c r="U131"/>
      <c r="V131"/>
      <c r="W131"/>
      <c r="X131"/>
      <c r="Y131"/>
      <c r="Z131"/>
      <c r="AA131"/>
    </row>
    <row r="132" spans="1:27">
      <c r="A132" s="10" t="s">
        <v>162</v>
      </c>
      <c r="B132" s="10" t="s">
        <v>190</v>
      </c>
      <c r="C132" s="10" t="s">
        <v>183</v>
      </c>
      <c r="S132"/>
      <c r="T132"/>
      <c r="U132"/>
      <c r="V132"/>
      <c r="W132"/>
      <c r="X132"/>
      <c r="Y132"/>
      <c r="Z132"/>
      <c r="AA132"/>
    </row>
    <row r="133" spans="1:27">
      <c r="A133" s="10" t="s">
        <v>162</v>
      </c>
      <c r="B133" s="10" t="s">
        <v>191</v>
      </c>
      <c r="C133" s="10" t="s">
        <v>183</v>
      </c>
      <c r="S133"/>
      <c r="T133"/>
      <c r="U133"/>
      <c r="V133"/>
      <c r="W133"/>
      <c r="X133"/>
      <c r="Y133"/>
      <c r="Z133"/>
      <c r="AA133"/>
    </row>
    <row r="134" spans="1:27">
      <c r="A134" s="10" t="s">
        <v>162</v>
      </c>
      <c r="B134" s="10" t="s">
        <v>192</v>
      </c>
      <c r="C134" s="10" t="s">
        <v>183</v>
      </c>
      <c r="S134"/>
      <c r="T134"/>
      <c r="U134"/>
      <c r="V134"/>
      <c r="W134"/>
      <c r="X134"/>
      <c r="Y134"/>
      <c r="Z134"/>
      <c r="AA134"/>
    </row>
    <row r="135" spans="1:27">
      <c r="A135" s="10" t="s">
        <v>162</v>
      </c>
      <c r="B135" s="10" t="s">
        <v>193</v>
      </c>
      <c r="C135" s="10" t="s">
        <v>183</v>
      </c>
      <c r="S135"/>
      <c r="T135"/>
      <c r="U135"/>
      <c r="V135"/>
      <c r="W135"/>
      <c r="X135"/>
      <c r="Y135"/>
      <c r="Z135"/>
      <c r="AA135"/>
    </row>
    <row r="136" spans="1:27">
      <c r="A136" s="10" t="s">
        <v>162</v>
      </c>
      <c r="B136" s="10" t="s">
        <v>194</v>
      </c>
      <c r="C136" s="10" t="s">
        <v>183</v>
      </c>
      <c r="S136"/>
      <c r="T136"/>
      <c r="U136"/>
      <c r="V136"/>
      <c r="W136"/>
      <c r="X136"/>
      <c r="Y136"/>
      <c r="Z136"/>
      <c r="AA136"/>
    </row>
    <row r="137" spans="1:27">
      <c r="A137" s="10" t="s">
        <v>162</v>
      </c>
      <c r="B137" s="10" t="s">
        <v>195</v>
      </c>
      <c r="C137" s="10" t="s">
        <v>183</v>
      </c>
      <c r="S137"/>
      <c r="T137"/>
      <c r="U137"/>
      <c r="V137"/>
      <c r="W137"/>
      <c r="X137"/>
      <c r="Y137"/>
      <c r="Z137"/>
      <c r="AA137"/>
    </row>
    <row r="138" spans="1:27">
      <c r="A138" s="10" t="s">
        <v>162</v>
      </c>
      <c r="B138" s="10" t="s">
        <v>196</v>
      </c>
      <c r="C138" s="10"/>
      <c r="S138"/>
      <c r="T138"/>
      <c r="U138"/>
      <c r="V138"/>
      <c r="W138"/>
      <c r="X138"/>
      <c r="Y138"/>
      <c r="Z138"/>
      <c r="AA138"/>
    </row>
    <row r="139" spans="1:27">
      <c r="A139" s="10" t="s">
        <v>162</v>
      </c>
      <c r="B139" s="10" t="s">
        <v>197</v>
      </c>
      <c r="C139" s="10"/>
      <c r="S139"/>
      <c r="T139"/>
      <c r="U139"/>
      <c r="V139"/>
      <c r="W139"/>
      <c r="X139"/>
      <c r="Y139"/>
      <c r="Z139"/>
      <c r="AA139"/>
    </row>
    <row r="140" spans="1:27">
      <c r="A140" s="10" t="s">
        <v>162</v>
      </c>
      <c r="B140" s="10" t="s">
        <v>198</v>
      </c>
      <c r="C140" s="10"/>
      <c r="S140"/>
      <c r="T140"/>
      <c r="U140"/>
      <c r="V140"/>
      <c r="W140"/>
      <c r="X140"/>
      <c r="Y140"/>
      <c r="Z140"/>
      <c r="AA140"/>
    </row>
    <row r="141" spans="1:27">
      <c r="A141" s="10" t="s">
        <v>162</v>
      </c>
      <c r="B141" s="10" t="s">
        <v>199</v>
      </c>
      <c r="C141" s="10"/>
      <c r="S141"/>
      <c r="T141"/>
      <c r="U141"/>
      <c r="V141"/>
      <c r="W141"/>
      <c r="X141"/>
      <c r="Y141"/>
      <c r="Z141"/>
      <c r="AA141"/>
    </row>
    <row r="142" spans="1:27">
      <c r="A142" s="10" t="s">
        <v>162</v>
      </c>
      <c r="B142" s="10" t="s">
        <v>200</v>
      </c>
      <c r="C142" s="10"/>
      <c r="S142"/>
      <c r="T142"/>
      <c r="U142"/>
      <c r="V142"/>
      <c r="W142"/>
      <c r="X142"/>
      <c r="Y142"/>
      <c r="Z142"/>
      <c r="AA142"/>
    </row>
    <row r="143" spans="1:27">
      <c r="A143" s="10" t="s">
        <v>162</v>
      </c>
      <c r="B143" s="10" t="s">
        <v>201</v>
      </c>
      <c r="C143" s="10"/>
      <c r="S143"/>
      <c r="T143"/>
      <c r="U143"/>
      <c r="V143"/>
      <c r="W143"/>
      <c r="X143"/>
      <c r="Y143"/>
      <c r="Z143"/>
      <c r="AA143"/>
    </row>
    <row r="144" spans="1:27">
      <c r="A144" s="10" t="s">
        <v>202</v>
      </c>
      <c r="B144" s="10" t="s">
        <v>20</v>
      </c>
      <c r="C144" s="10"/>
      <c r="S144"/>
      <c r="T144"/>
      <c r="U144"/>
      <c r="V144"/>
      <c r="W144"/>
      <c r="X144"/>
      <c r="Y144"/>
      <c r="Z144"/>
      <c r="AA144"/>
    </row>
    <row r="145" spans="1:27">
      <c r="A145" s="10" t="s">
        <v>203</v>
      </c>
      <c r="B145" s="10" t="s">
        <v>204</v>
      </c>
      <c r="C145" s="10" t="s">
        <v>205</v>
      </c>
      <c r="S145"/>
      <c r="T145"/>
      <c r="U145"/>
      <c r="V145"/>
      <c r="W145"/>
      <c r="X145"/>
      <c r="Y145"/>
      <c r="Z145"/>
      <c r="AA145"/>
    </row>
    <row r="146" spans="1:27">
      <c r="A146" s="10" t="s">
        <v>203</v>
      </c>
      <c r="B146" s="10" t="s">
        <v>206</v>
      </c>
      <c r="C146" s="10" t="s">
        <v>205</v>
      </c>
      <c r="S146"/>
      <c r="T146"/>
      <c r="U146"/>
      <c r="V146"/>
      <c r="W146"/>
      <c r="X146"/>
      <c r="Y146"/>
      <c r="Z146"/>
      <c r="AA146"/>
    </row>
    <row r="147" spans="1:27">
      <c r="A147" s="10" t="s">
        <v>203</v>
      </c>
      <c r="B147" s="10" t="s">
        <v>207</v>
      </c>
      <c r="C147" s="10" t="s">
        <v>205</v>
      </c>
      <c r="S147"/>
      <c r="T147"/>
      <c r="U147"/>
      <c r="V147"/>
      <c r="W147"/>
      <c r="X147"/>
      <c r="Y147"/>
      <c r="Z147"/>
      <c r="AA147"/>
    </row>
    <row r="148" spans="1:27">
      <c r="A148" s="10" t="s">
        <v>203</v>
      </c>
      <c r="B148" s="10" t="s">
        <v>208</v>
      </c>
      <c r="C148" s="10" t="s">
        <v>205</v>
      </c>
      <c r="S148"/>
      <c r="T148"/>
      <c r="U148"/>
      <c r="V148"/>
      <c r="W148"/>
      <c r="X148"/>
      <c r="Y148"/>
      <c r="Z148"/>
      <c r="AA148"/>
    </row>
    <row r="149" spans="1:27">
      <c r="A149" s="10" t="s">
        <v>203</v>
      </c>
      <c r="B149" s="10" t="s">
        <v>209</v>
      </c>
      <c r="C149" s="10" t="s">
        <v>205</v>
      </c>
      <c r="S149"/>
      <c r="T149"/>
      <c r="U149"/>
      <c r="V149"/>
      <c r="W149"/>
      <c r="X149"/>
      <c r="Y149"/>
      <c r="Z149"/>
      <c r="AA149"/>
    </row>
    <row r="150" spans="1:27">
      <c r="A150" s="10" t="s">
        <v>203</v>
      </c>
      <c r="B150" s="10" t="s">
        <v>210</v>
      </c>
      <c r="C150" s="10" t="s">
        <v>205</v>
      </c>
      <c r="S150"/>
      <c r="T150"/>
      <c r="U150"/>
      <c r="V150"/>
      <c r="W150"/>
      <c r="X150"/>
      <c r="Y150"/>
      <c r="Z150"/>
      <c r="AA150"/>
    </row>
    <row r="151" spans="1:27">
      <c r="A151" s="10" t="s">
        <v>203</v>
      </c>
      <c r="B151" s="10" t="s">
        <v>211</v>
      </c>
      <c r="C151" s="10" t="s">
        <v>205</v>
      </c>
      <c r="S151"/>
      <c r="T151"/>
      <c r="U151"/>
      <c r="V151"/>
      <c r="W151"/>
      <c r="X151"/>
      <c r="Y151"/>
      <c r="Z151"/>
      <c r="AA151"/>
    </row>
    <row r="152" spans="1:27">
      <c r="A152" s="10" t="s">
        <v>203</v>
      </c>
      <c r="B152" s="10" t="s">
        <v>212</v>
      </c>
      <c r="C152" s="10" t="s">
        <v>205</v>
      </c>
      <c r="S152"/>
      <c r="T152"/>
      <c r="U152"/>
      <c r="V152"/>
      <c r="W152"/>
      <c r="X152"/>
      <c r="Y152"/>
      <c r="Z152"/>
      <c r="AA152"/>
    </row>
    <row r="153" spans="1:27">
      <c r="A153" s="10" t="s">
        <v>203</v>
      </c>
      <c r="B153" s="10" t="s">
        <v>213</v>
      </c>
      <c r="C153" s="10" t="s">
        <v>205</v>
      </c>
      <c r="S153"/>
      <c r="T153"/>
      <c r="U153"/>
      <c r="V153"/>
      <c r="W153"/>
      <c r="X153"/>
      <c r="Y153"/>
      <c r="Z153"/>
      <c r="AA153"/>
    </row>
    <row r="154" spans="1:27">
      <c r="A154" s="10" t="s">
        <v>203</v>
      </c>
      <c r="B154" s="10" t="s">
        <v>214</v>
      </c>
      <c r="C154" s="10" t="s">
        <v>205</v>
      </c>
      <c r="S154"/>
      <c r="T154"/>
      <c r="U154"/>
      <c r="V154"/>
      <c r="W154"/>
      <c r="X154"/>
      <c r="Y154"/>
      <c r="Z154"/>
      <c r="AA154"/>
    </row>
    <row r="155" spans="1:27">
      <c r="A155" s="10" t="s">
        <v>203</v>
      </c>
      <c r="B155" s="10" t="s">
        <v>215</v>
      </c>
      <c r="C155" s="10" t="s">
        <v>205</v>
      </c>
      <c r="S155"/>
      <c r="T155"/>
      <c r="U155"/>
      <c r="V155"/>
      <c r="W155"/>
      <c r="X155"/>
      <c r="Y155"/>
      <c r="Z155"/>
      <c r="AA155"/>
    </row>
    <row r="156" spans="1:27">
      <c r="A156" s="10" t="s">
        <v>203</v>
      </c>
      <c r="B156" s="10" t="s">
        <v>216</v>
      </c>
      <c r="C156" s="10" t="s">
        <v>205</v>
      </c>
      <c r="S156"/>
      <c r="T156"/>
      <c r="U156"/>
      <c r="V156"/>
      <c r="W156"/>
      <c r="X156"/>
      <c r="Y156"/>
      <c r="Z156"/>
      <c r="AA156"/>
    </row>
    <row r="157" spans="1:27">
      <c r="A157" s="10" t="s">
        <v>203</v>
      </c>
      <c r="B157" s="10" t="s">
        <v>217</v>
      </c>
      <c r="C157" s="10" t="s">
        <v>205</v>
      </c>
      <c r="S157"/>
      <c r="T157"/>
      <c r="U157"/>
      <c r="V157"/>
      <c r="W157"/>
      <c r="X157"/>
      <c r="Y157"/>
      <c r="Z157"/>
      <c r="AA157"/>
    </row>
    <row r="158" spans="1:27">
      <c r="A158" s="10" t="s">
        <v>203</v>
      </c>
      <c r="B158" s="10" t="s">
        <v>218</v>
      </c>
      <c r="C158" s="10" t="s">
        <v>205</v>
      </c>
      <c r="S158"/>
      <c r="T158"/>
      <c r="U158"/>
      <c r="V158"/>
      <c r="W158"/>
      <c r="X158"/>
      <c r="Y158"/>
      <c r="Z158"/>
      <c r="AA158"/>
    </row>
    <row r="159" spans="1:27">
      <c r="A159" s="10" t="s">
        <v>203</v>
      </c>
      <c r="B159" s="10" t="s">
        <v>219</v>
      </c>
      <c r="C159" s="10" t="s">
        <v>205</v>
      </c>
      <c r="S159"/>
      <c r="T159"/>
      <c r="U159"/>
      <c r="V159"/>
      <c r="W159"/>
      <c r="X159"/>
      <c r="Y159"/>
      <c r="Z159"/>
      <c r="AA159"/>
    </row>
    <row r="160" spans="1:27">
      <c r="A160" s="10" t="s">
        <v>220</v>
      </c>
      <c r="B160" s="10" t="s">
        <v>221</v>
      </c>
      <c r="C160" s="10" t="s">
        <v>222</v>
      </c>
      <c r="S160"/>
      <c r="T160"/>
      <c r="U160"/>
      <c r="V160"/>
      <c r="W160"/>
      <c r="X160"/>
      <c r="Y160"/>
      <c r="Z160"/>
      <c r="AA160"/>
    </row>
    <row r="161" spans="1:27">
      <c r="A161" s="10" t="s">
        <v>220</v>
      </c>
      <c r="B161" s="10" t="s">
        <v>223</v>
      </c>
      <c r="C161" s="10" t="s">
        <v>222</v>
      </c>
      <c r="S161"/>
      <c r="T161"/>
      <c r="U161"/>
      <c r="V161"/>
      <c r="W161"/>
      <c r="X161"/>
      <c r="Y161"/>
      <c r="Z161"/>
      <c r="AA161"/>
    </row>
    <row r="162" spans="1:27">
      <c r="A162" s="10" t="s">
        <v>224</v>
      </c>
      <c r="B162" s="10" t="s">
        <v>21</v>
      </c>
      <c r="C162" s="10"/>
      <c r="S162"/>
      <c r="T162"/>
      <c r="U162"/>
      <c r="V162"/>
      <c r="W162"/>
      <c r="X162"/>
      <c r="Y162"/>
      <c r="Z162"/>
      <c r="AA162"/>
    </row>
    <row r="163" spans="1:27">
      <c r="A163" s="10"/>
      <c r="B163" s="10" t="s">
        <v>225</v>
      </c>
      <c r="C163" s="10"/>
      <c r="S163"/>
      <c r="T163"/>
      <c r="U163"/>
      <c r="V163"/>
      <c r="W163"/>
      <c r="X163"/>
      <c r="Y163"/>
      <c r="Z163"/>
      <c r="AA163"/>
    </row>
    <row r="164" spans="1:27">
      <c r="A164" s="10"/>
      <c r="B164" s="10" t="s">
        <v>226</v>
      </c>
      <c r="C164" s="10"/>
      <c r="S164"/>
      <c r="T164"/>
      <c r="U164"/>
      <c r="V164"/>
      <c r="W164"/>
      <c r="X164"/>
      <c r="Y164"/>
      <c r="Z164"/>
      <c r="AA164"/>
    </row>
    <row r="165" spans="1:27">
      <c r="A165" s="10"/>
      <c r="B165" s="10" t="s">
        <v>227</v>
      </c>
      <c r="C165" s="10"/>
      <c r="S165"/>
      <c r="T165"/>
      <c r="U165"/>
      <c r="V165"/>
      <c r="W165"/>
      <c r="X165"/>
      <c r="Y165"/>
      <c r="Z165"/>
      <c r="AA165"/>
    </row>
    <row r="166" spans="1:27">
      <c r="A166" s="10"/>
      <c r="B166" s="10" t="s">
        <v>228</v>
      </c>
      <c r="C166" s="10"/>
      <c r="S166"/>
      <c r="T166"/>
      <c r="U166"/>
      <c r="V166"/>
      <c r="W166"/>
      <c r="X166"/>
      <c r="Y166"/>
      <c r="Z166"/>
      <c r="AA166"/>
    </row>
    <row r="167" spans="1:27">
      <c r="A167" s="10"/>
      <c r="B167" s="10" t="s">
        <v>229</v>
      </c>
      <c r="C167" s="10"/>
      <c r="S167"/>
      <c r="T167"/>
      <c r="U167"/>
      <c r="V167"/>
      <c r="W167"/>
      <c r="X167"/>
      <c r="Y167"/>
      <c r="Z167"/>
      <c r="AA167"/>
    </row>
    <row r="168" spans="1:27">
      <c r="A168" s="10"/>
      <c r="B168" s="10" t="s">
        <v>230</v>
      </c>
      <c r="C168" s="10"/>
      <c r="S168"/>
      <c r="T168"/>
      <c r="U168"/>
      <c r="V168"/>
      <c r="W168"/>
      <c r="X168"/>
      <c r="Y168"/>
      <c r="Z168"/>
      <c r="AA168"/>
    </row>
    <row r="169" spans="1:27">
      <c r="A169" s="10"/>
      <c r="B169" s="10" t="s">
        <v>231</v>
      </c>
      <c r="C169" s="10"/>
      <c r="S169"/>
      <c r="T169"/>
      <c r="U169"/>
      <c r="V169"/>
      <c r="W169"/>
      <c r="X169"/>
      <c r="Y169"/>
      <c r="Z169"/>
      <c r="AA169"/>
    </row>
    <row r="170" spans="1:27">
      <c r="A170" s="10"/>
      <c r="B170" s="10" t="s">
        <v>232</v>
      </c>
      <c r="C170" s="10"/>
      <c r="S170"/>
      <c r="T170"/>
      <c r="U170"/>
      <c r="V170"/>
      <c r="W170"/>
      <c r="X170"/>
      <c r="Y170"/>
      <c r="Z170"/>
      <c r="AA170"/>
    </row>
    <row r="171" spans="1:27">
      <c r="A171" s="10"/>
      <c r="B171" s="10" t="s">
        <v>233</v>
      </c>
      <c r="C171" s="10"/>
      <c r="S171"/>
      <c r="T171"/>
      <c r="U171"/>
      <c r="V171"/>
      <c r="W171"/>
      <c r="X171"/>
      <c r="Y171"/>
      <c r="Z171"/>
      <c r="AA171"/>
    </row>
    <row r="172" spans="1:27">
      <c r="A172" s="10"/>
      <c r="B172" s="10" t="s">
        <v>234</v>
      </c>
      <c r="C172" s="10"/>
      <c r="S172"/>
      <c r="T172"/>
      <c r="U172"/>
      <c r="V172"/>
      <c r="W172"/>
      <c r="X172"/>
      <c r="Y172"/>
      <c r="Z172"/>
      <c r="AA172"/>
    </row>
    <row r="173" spans="1:27">
      <c r="A173" s="10"/>
      <c r="B173" s="10" t="s">
        <v>235</v>
      </c>
      <c r="C173" s="10"/>
      <c r="S173"/>
      <c r="T173"/>
      <c r="U173"/>
      <c r="V173"/>
      <c r="W173"/>
      <c r="X173"/>
      <c r="Y173"/>
      <c r="Z173"/>
      <c r="AA173"/>
    </row>
    <row r="174" spans="1:27">
      <c r="A174" s="10"/>
      <c r="B174" s="10" t="s">
        <v>236</v>
      </c>
      <c r="C174" s="10"/>
      <c r="S174"/>
      <c r="T174"/>
      <c r="U174"/>
      <c r="V174"/>
      <c r="W174"/>
      <c r="X174"/>
      <c r="Y174"/>
      <c r="Z174"/>
      <c r="AA174"/>
    </row>
    <row r="175" spans="1:27">
      <c r="A175" s="10"/>
      <c r="B175" s="10" t="s">
        <v>237</v>
      </c>
      <c r="C175" s="10"/>
      <c r="S175"/>
      <c r="T175"/>
      <c r="U175"/>
      <c r="V175"/>
      <c r="W175"/>
      <c r="X175"/>
      <c r="Y175"/>
      <c r="Z175"/>
      <c r="AA175"/>
    </row>
    <row r="176" spans="1:27">
      <c r="A176" s="10"/>
      <c r="B176" s="10" t="s">
        <v>238</v>
      </c>
      <c r="C176" s="10"/>
      <c r="S176"/>
      <c r="T176"/>
      <c r="U176"/>
      <c r="V176"/>
      <c r="W176"/>
      <c r="X176"/>
      <c r="Y176"/>
      <c r="Z176"/>
      <c r="AA176"/>
    </row>
    <row r="177" spans="1:27">
      <c r="A177" s="10"/>
      <c r="B177" s="10" t="s">
        <v>239</v>
      </c>
      <c r="C177" s="10"/>
      <c r="S177"/>
      <c r="T177"/>
      <c r="U177"/>
      <c r="V177"/>
      <c r="W177"/>
      <c r="X177"/>
      <c r="Y177"/>
      <c r="Z177"/>
      <c r="AA177"/>
    </row>
    <row r="178" spans="1:27">
      <c r="A178" s="10"/>
      <c r="B178" s="10" t="s">
        <v>240</v>
      </c>
      <c r="C178" s="10"/>
      <c r="S178"/>
      <c r="T178"/>
      <c r="U178"/>
      <c r="V178"/>
      <c r="W178"/>
      <c r="X178"/>
      <c r="Y178"/>
      <c r="Z178"/>
      <c r="AA178"/>
    </row>
    <row r="179" spans="1:27">
      <c r="A179" s="10"/>
      <c r="B179" s="10" t="s">
        <v>241</v>
      </c>
      <c r="C179" s="10"/>
      <c r="S179"/>
      <c r="T179"/>
      <c r="U179"/>
      <c r="V179"/>
      <c r="W179"/>
      <c r="X179"/>
      <c r="Y179"/>
      <c r="Z179"/>
      <c r="AA179"/>
    </row>
    <row r="180" spans="1:27">
      <c r="A180" s="10"/>
      <c r="B180" s="10" t="s">
        <v>242</v>
      </c>
      <c r="C180" s="10"/>
      <c r="S180"/>
      <c r="T180"/>
      <c r="U180"/>
      <c r="V180"/>
      <c r="W180"/>
      <c r="X180"/>
      <c r="Y180"/>
      <c r="Z180"/>
      <c r="AA180"/>
    </row>
    <row r="181" spans="1:27">
      <c r="A181" s="10"/>
      <c r="B181" s="10" t="s">
        <v>243</v>
      </c>
      <c r="C181" s="10"/>
      <c r="S181"/>
      <c r="T181"/>
      <c r="U181"/>
      <c r="V181"/>
      <c r="W181"/>
      <c r="X181"/>
      <c r="Y181"/>
      <c r="Z181"/>
      <c r="AA181"/>
    </row>
    <row r="182" spans="1:27">
      <c r="A182" s="10"/>
      <c r="B182" s="10" t="s">
        <v>244</v>
      </c>
      <c r="C182" s="10"/>
      <c r="S182"/>
      <c r="T182"/>
      <c r="U182"/>
      <c r="V182"/>
      <c r="W182"/>
      <c r="X182"/>
      <c r="Y182"/>
      <c r="Z182"/>
      <c r="AA182"/>
    </row>
    <row r="183" spans="1:27">
      <c r="A183" s="10"/>
      <c r="B183" s="10" t="s">
        <v>245</v>
      </c>
      <c r="C183" s="10"/>
      <c r="S183"/>
      <c r="T183"/>
      <c r="U183"/>
      <c r="V183"/>
      <c r="W183"/>
      <c r="X183"/>
      <c r="Y183"/>
      <c r="Z183"/>
      <c r="AA183"/>
    </row>
    <row r="184" spans="1:27">
      <c r="A184" s="10"/>
      <c r="B184" s="10" t="s">
        <v>246</v>
      </c>
      <c r="C184" s="10"/>
      <c r="S184"/>
      <c r="T184"/>
      <c r="U184"/>
      <c r="V184"/>
      <c r="W184"/>
      <c r="X184"/>
      <c r="Y184"/>
      <c r="Z184"/>
      <c r="AA184"/>
    </row>
    <row r="185" spans="1:27">
      <c r="A185" s="10"/>
      <c r="B185" s="10" t="s">
        <v>247</v>
      </c>
      <c r="C185" s="10"/>
      <c r="S185"/>
      <c r="T185"/>
      <c r="U185"/>
      <c r="V185"/>
      <c r="W185"/>
      <c r="X185"/>
      <c r="Y185"/>
      <c r="Z185"/>
      <c r="AA185"/>
    </row>
    <row r="186" spans="1:27">
      <c r="A186" s="10"/>
      <c r="B186" s="10" t="s">
        <v>248</v>
      </c>
      <c r="C186" s="10"/>
      <c r="S186"/>
      <c r="T186"/>
      <c r="U186"/>
      <c r="V186"/>
      <c r="W186"/>
      <c r="X186"/>
      <c r="Y186"/>
      <c r="Z186"/>
      <c r="AA186"/>
    </row>
    <row r="187" spans="1:27">
      <c r="A187" s="10"/>
      <c r="B187" s="10" t="s">
        <v>249</v>
      </c>
      <c r="C187" s="10"/>
      <c r="S187"/>
      <c r="T187"/>
      <c r="U187"/>
      <c r="V187"/>
      <c r="W187"/>
      <c r="X187"/>
      <c r="Y187"/>
      <c r="Z187"/>
      <c r="AA187"/>
    </row>
    <row r="188" spans="1:27">
      <c r="A188" s="10"/>
      <c r="B188" s="10" t="s">
        <v>250</v>
      </c>
      <c r="C188" s="10"/>
      <c r="S188"/>
      <c r="T188"/>
      <c r="U188"/>
      <c r="V188"/>
      <c r="W188"/>
      <c r="X188"/>
      <c r="Y188"/>
      <c r="Z188"/>
      <c r="AA188"/>
    </row>
    <row r="189" spans="1:27">
      <c r="A189" s="10"/>
      <c r="B189" s="10" t="s">
        <v>251</v>
      </c>
      <c r="C189" s="10"/>
      <c r="S189"/>
      <c r="T189"/>
      <c r="U189"/>
      <c r="V189"/>
      <c r="W189"/>
      <c r="X189"/>
      <c r="Y189"/>
      <c r="Z189"/>
      <c r="AA189"/>
    </row>
    <row r="190" spans="1:27">
      <c r="A190" s="10"/>
      <c r="B190" s="10" t="s">
        <v>252</v>
      </c>
      <c r="C190" s="10"/>
      <c r="S190"/>
      <c r="T190"/>
      <c r="U190"/>
      <c r="V190"/>
      <c r="W190"/>
      <c r="X190"/>
      <c r="Y190"/>
      <c r="Z190"/>
      <c r="AA190"/>
    </row>
    <row r="191" spans="1:27">
      <c r="A191" s="10"/>
      <c r="B191" s="10" t="s">
        <v>253</v>
      </c>
      <c r="C191" s="10"/>
      <c r="S191"/>
      <c r="T191"/>
      <c r="U191"/>
      <c r="V191"/>
      <c r="W191"/>
      <c r="X191"/>
      <c r="Y191"/>
      <c r="Z191"/>
      <c r="AA191"/>
    </row>
    <row r="192" spans="1:27">
      <c r="A192" s="10"/>
      <c r="B192" s="10" t="s">
        <v>254</v>
      </c>
      <c r="C192" s="10"/>
      <c r="S192"/>
      <c r="T192"/>
      <c r="U192"/>
      <c r="V192"/>
      <c r="W192"/>
      <c r="X192"/>
      <c r="Y192"/>
      <c r="Z192"/>
      <c r="AA192"/>
    </row>
    <row r="193" spans="1:27">
      <c r="A193" s="10"/>
      <c r="B193" s="10" t="s">
        <v>255</v>
      </c>
      <c r="C193" s="10"/>
      <c r="S193"/>
      <c r="T193"/>
      <c r="U193"/>
      <c r="V193"/>
      <c r="W193"/>
      <c r="X193"/>
      <c r="Y193"/>
      <c r="Z193"/>
      <c r="AA193"/>
    </row>
    <row r="194" spans="1:27">
      <c r="A194" s="10"/>
      <c r="B194" s="10" t="s">
        <v>256</v>
      </c>
      <c r="C194" s="10"/>
      <c r="S194"/>
      <c r="T194"/>
      <c r="U194"/>
      <c r="V194"/>
      <c r="W194"/>
      <c r="X194"/>
      <c r="Y194"/>
      <c r="Z194"/>
      <c r="AA194"/>
    </row>
    <row r="195" spans="1:27">
      <c r="A195" s="10"/>
      <c r="B195" s="10" t="s">
        <v>257</v>
      </c>
      <c r="C195" s="10"/>
      <c r="S195"/>
      <c r="T195"/>
      <c r="U195"/>
      <c r="V195"/>
      <c r="W195"/>
      <c r="X195"/>
      <c r="Y195"/>
      <c r="Z195"/>
      <c r="AA195"/>
    </row>
    <row r="196" spans="1:27">
      <c r="A196" s="10"/>
      <c r="B196" s="10" t="s">
        <v>258</v>
      </c>
      <c r="C196" s="10"/>
      <c r="S196"/>
      <c r="T196"/>
      <c r="U196"/>
      <c r="V196"/>
      <c r="W196"/>
      <c r="X196"/>
      <c r="Y196"/>
      <c r="Z196"/>
      <c r="AA196"/>
    </row>
    <row r="197" spans="1:27">
      <c r="A197" s="10"/>
      <c r="B197" s="10" t="s">
        <v>259</v>
      </c>
      <c r="C197" s="10"/>
      <c r="S197"/>
      <c r="T197"/>
      <c r="U197"/>
      <c r="V197"/>
      <c r="W197"/>
      <c r="X197"/>
      <c r="Y197"/>
      <c r="Z197"/>
      <c r="AA197"/>
    </row>
    <row r="198" spans="1:27">
      <c r="A198" s="10"/>
      <c r="B198" s="10" t="s">
        <v>260</v>
      </c>
      <c r="C198" s="10"/>
      <c r="S198"/>
      <c r="T198"/>
      <c r="U198"/>
      <c r="V198"/>
      <c r="W198"/>
      <c r="X198"/>
      <c r="Y198"/>
      <c r="Z198"/>
      <c r="AA198"/>
    </row>
    <row r="199" spans="1:27">
      <c r="A199" s="10"/>
      <c r="B199" s="10" t="s">
        <v>261</v>
      </c>
      <c r="C199" s="10"/>
      <c r="S199"/>
      <c r="T199"/>
      <c r="U199"/>
      <c r="V199"/>
      <c r="W199"/>
      <c r="X199"/>
      <c r="Y199"/>
      <c r="Z199"/>
      <c r="AA199"/>
    </row>
    <row r="200" spans="1:27">
      <c r="A200" s="10"/>
      <c r="B200" s="10" t="s">
        <v>262</v>
      </c>
      <c r="C200" s="10"/>
      <c r="S200"/>
      <c r="T200"/>
      <c r="U200"/>
      <c r="V200"/>
      <c r="W200"/>
      <c r="X200"/>
      <c r="Y200"/>
      <c r="Z200"/>
      <c r="AA200"/>
    </row>
    <row r="201" spans="1:27">
      <c r="A201" s="10"/>
      <c r="B201" s="10" t="s">
        <v>263</v>
      </c>
      <c r="C201" s="10"/>
      <c r="S201"/>
      <c r="T201"/>
      <c r="U201"/>
      <c r="V201"/>
      <c r="W201"/>
      <c r="X201"/>
      <c r="Y201"/>
      <c r="Z201"/>
      <c r="AA201"/>
    </row>
    <row r="202" spans="1:27">
      <c r="A202" s="10"/>
      <c r="B202" s="10" t="s">
        <v>264</v>
      </c>
      <c r="C202" s="10"/>
      <c r="S202"/>
      <c r="T202"/>
      <c r="U202"/>
      <c r="V202"/>
      <c r="W202"/>
      <c r="X202"/>
      <c r="Y202"/>
      <c r="Z202"/>
      <c r="AA202"/>
    </row>
    <row r="203" spans="1:27">
      <c r="A203" s="10"/>
      <c r="B203" s="10" t="s">
        <v>265</v>
      </c>
      <c r="C203" s="10"/>
      <c r="S203"/>
      <c r="T203"/>
      <c r="U203"/>
      <c r="V203"/>
      <c r="W203"/>
      <c r="X203"/>
      <c r="Y203"/>
      <c r="Z203"/>
      <c r="AA203"/>
    </row>
    <row r="204" spans="1:27">
      <c r="A204" s="10"/>
      <c r="B204" s="10" t="s">
        <v>266</v>
      </c>
      <c r="C204" s="10"/>
      <c r="S204"/>
      <c r="T204"/>
      <c r="U204"/>
      <c r="V204"/>
      <c r="W204"/>
      <c r="X204"/>
      <c r="Y204"/>
      <c r="Z204"/>
      <c r="AA204"/>
    </row>
    <row r="205" spans="1:27">
      <c r="A205" s="10"/>
      <c r="B205" s="10" t="s">
        <v>267</v>
      </c>
      <c r="C205" s="10"/>
      <c r="S205"/>
      <c r="T205"/>
      <c r="U205"/>
      <c r="V205"/>
      <c r="W205"/>
      <c r="X205"/>
      <c r="Y205"/>
      <c r="Z205"/>
      <c r="AA205"/>
    </row>
    <row r="206" spans="1:27">
      <c r="A206" s="10"/>
      <c r="B206" s="10" t="s">
        <v>268</v>
      </c>
      <c r="C206" s="10"/>
      <c r="S206"/>
      <c r="T206"/>
      <c r="U206"/>
      <c r="V206"/>
      <c r="W206"/>
      <c r="X206"/>
      <c r="Y206"/>
      <c r="Z206"/>
      <c r="AA206"/>
    </row>
    <row r="207" spans="1:27">
      <c r="A207" s="10"/>
      <c r="B207" s="10" t="s">
        <v>269</v>
      </c>
      <c r="C207" s="10"/>
      <c r="S207"/>
      <c r="T207"/>
      <c r="U207"/>
      <c r="V207"/>
      <c r="W207"/>
      <c r="X207"/>
      <c r="Y207"/>
      <c r="Z207"/>
      <c r="AA207"/>
    </row>
    <row r="208" spans="1:27">
      <c r="A208" s="10"/>
      <c r="B208" s="10" t="s">
        <v>270</v>
      </c>
      <c r="C208" s="10"/>
      <c r="S208"/>
      <c r="T208"/>
      <c r="U208"/>
      <c r="V208"/>
      <c r="W208"/>
      <c r="X208"/>
      <c r="Y208"/>
      <c r="Z208"/>
      <c r="AA208"/>
    </row>
    <row r="209" spans="1:27">
      <c r="A209" s="10"/>
      <c r="B209" s="10" t="s">
        <v>271</v>
      </c>
      <c r="C209" s="10"/>
      <c r="S209"/>
      <c r="T209"/>
      <c r="U209"/>
      <c r="V209"/>
      <c r="W209"/>
      <c r="X209"/>
      <c r="Y209"/>
      <c r="Z209"/>
      <c r="AA209"/>
    </row>
    <row r="210" spans="1:27">
      <c r="A210" s="10"/>
      <c r="B210" s="10" t="s">
        <v>272</v>
      </c>
      <c r="C210" s="10"/>
      <c r="S210"/>
      <c r="T210"/>
      <c r="U210"/>
      <c r="V210"/>
      <c r="W210"/>
      <c r="X210"/>
      <c r="Y210"/>
      <c r="Z210"/>
      <c r="AA210"/>
    </row>
    <row r="211" spans="1:27">
      <c r="A211" s="10"/>
      <c r="B211" s="10" t="s">
        <v>273</v>
      </c>
      <c r="C211" s="10"/>
      <c r="S211"/>
      <c r="T211"/>
      <c r="U211"/>
      <c r="V211"/>
      <c r="W211"/>
      <c r="X211"/>
      <c r="Y211"/>
      <c r="Z211"/>
      <c r="AA211"/>
    </row>
    <row r="212" spans="1:27">
      <c r="A212" s="10"/>
      <c r="B212" s="10" t="s">
        <v>274</v>
      </c>
      <c r="C212" s="10"/>
      <c r="S212"/>
      <c r="T212"/>
      <c r="U212"/>
      <c r="V212"/>
      <c r="W212"/>
      <c r="X212"/>
      <c r="Y212"/>
      <c r="Z212"/>
      <c r="AA212"/>
    </row>
    <row r="213" spans="1:27">
      <c r="A213" s="10"/>
      <c r="B213" s="10" t="s">
        <v>275</v>
      </c>
      <c r="C213" s="10"/>
      <c r="S213"/>
      <c r="T213"/>
      <c r="U213"/>
      <c r="V213"/>
      <c r="W213"/>
      <c r="X213"/>
      <c r="Y213"/>
      <c r="Z213"/>
      <c r="AA213"/>
    </row>
    <row r="214" spans="1:27">
      <c r="A214" s="10"/>
      <c r="B214" s="10" t="s">
        <v>276</v>
      </c>
      <c r="C214" s="10"/>
      <c r="S214"/>
      <c r="T214"/>
      <c r="U214"/>
      <c r="V214"/>
      <c r="W214"/>
      <c r="X214"/>
      <c r="Y214"/>
      <c r="Z214"/>
      <c r="AA214"/>
    </row>
    <row r="215" spans="1:27">
      <c r="A215" s="10"/>
      <c r="B215" s="10" t="s">
        <v>277</v>
      </c>
      <c r="C215" s="10"/>
      <c r="S215"/>
      <c r="T215"/>
      <c r="U215"/>
      <c r="V215"/>
      <c r="W215"/>
      <c r="X215"/>
      <c r="Y215"/>
      <c r="Z215"/>
      <c r="AA215"/>
    </row>
    <row r="216" spans="1:27">
      <c r="A216" s="10"/>
      <c r="B216" s="10" t="s">
        <v>278</v>
      </c>
      <c r="C216" s="10"/>
      <c r="S216"/>
      <c r="T216"/>
      <c r="U216"/>
      <c r="V216"/>
      <c r="W216"/>
      <c r="X216"/>
      <c r="Y216"/>
      <c r="Z216"/>
      <c r="AA216"/>
    </row>
    <row r="217" spans="1:27">
      <c r="A217" s="10"/>
      <c r="B217" s="10" t="s">
        <v>279</v>
      </c>
      <c r="C217" s="10"/>
      <c r="S217"/>
      <c r="T217"/>
      <c r="U217"/>
      <c r="V217"/>
      <c r="W217"/>
      <c r="X217"/>
      <c r="Y217"/>
      <c r="Z217"/>
      <c r="AA217"/>
    </row>
    <row r="218" spans="1:27">
      <c r="A218" s="10"/>
      <c r="B218" s="10" t="s">
        <v>280</v>
      </c>
      <c r="C218" s="10"/>
      <c r="S218"/>
      <c r="T218"/>
      <c r="U218"/>
      <c r="V218"/>
      <c r="W218"/>
      <c r="X218"/>
      <c r="Y218"/>
      <c r="Z218"/>
      <c r="AA218"/>
    </row>
    <row r="219" spans="1:27">
      <c r="A219" s="10"/>
      <c r="B219" s="10" t="s">
        <v>281</v>
      </c>
      <c r="C219" s="10"/>
      <c r="S219"/>
      <c r="T219"/>
      <c r="U219"/>
      <c r="V219"/>
      <c r="W219"/>
      <c r="X219"/>
      <c r="Y219"/>
      <c r="Z219"/>
      <c r="AA219"/>
    </row>
    <row r="220" spans="1:27">
      <c r="A220" s="10"/>
      <c r="B220" s="10" t="s">
        <v>282</v>
      </c>
      <c r="C220" s="10"/>
      <c r="S220"/>
      <c r="T220"/>
      <c r="U220"/>
      <c r="V220"/>
      <c r="W220"/>
      <c r="X220"/>
      <c r="Y220"/>
      <c r="Z220"/>
      <c r="AA220"/>
    </row>
    <row r="221" spans="1:27">
      <c r="A221" s="10"/>
      <c r="B221" s="10" t="s">
        <v>283</v>
      </c>
      <c r="C221" s="10"/>
      <c r="S221"/>
      <c r="T221"/>
      <c r="U221"/>
      <c r="V221"/>
      <c r="W221"/>
      <c r="X221"/>
      <c r="Y221"/>
      <c r="Z221"/>
      <c r="AA221"/>
    </row>
    <row r="222" spans="1:27">
      <c r="A222" s="10"/>
      <c r="B222" s="10" t="s">
        <v>284</v>
      </c>
      <c r="C222" s="10"/>
      <c r="S222"/>
      <c r="T222"/>
      <c r="U222"/>
      <c r="V222"/>
      <c r="W222"/>
      <c r="X222"/>
      <c r="Y222"/>
      <c r="Z222"/>
      <c r="AA222"/>
    </row>
    <row r="223" spans="1:27">
      <c r="A223" s="10"/>
      <c r="B223" s="10" t="s">
        <v>285</v>
      </c>
      <c r="C223" s="10"/>
      <c r="S223"/>
      <c r="T223"/>
      <c r="U223"/>
      <c r="V223"/>
      <c r="W223"/>
      <c r="X223"/>
      <c r="Y223"/>
      <c r="Z223"/>
      <c r="AA223"/>
    </row>
    <row r="224" spans="1:27">
      <c r="A224" s="10"/>
      <c r="B224" s="10" t="s">
        <v>286</v>
      </c>
      <c r="C224" s="10"/>
      <c r="S224"/>
      <c r="T224"/>
      <c r="U224"/>
      <c r="V224"/>
      <c r="W224"/>
      <c r="X224"/>
      <c r="Y224"/>
      <c r="Z224"/>
      <c r="AA224"/>
    </row>
    <row r="225" spans="1:27">
      <c r="A225" s="10"/>
      <c r="B225" s="10" t="s">
        <v>287</v>
      </c>
      <c r="C225" s="10"/>
      <c r="S225"/>
      <c r="T225"/>
      <c r="U225"/>
      <c r="V225"/>
      <c r="W225"/>
      <c r="X225"/>
      <c r="Y225"/>
      <c r="Z225"/>
      <c r="AA225"/>
    </row>
    <row r="226" spans="1:27">
      <c r="A226" s="10"/>
      <c r="B226" s="10" t="s">
        <v>288</v>
      </c>
      <c r="C226" s="10"/>
      <c r="S226"/>
      <c r="T226"/>
      <c r="U226"/>
      <c r="V226"/>
      <c r="W226"/>
      <c r="X226"/>
      <c r="Y226"/>
      <c r="Z226"/>
      <c r="AA226"/>
    </row>
    <row r="227" spans="1:27">
      <c r="A227" s="10"/>
      <c r="B227" s="10" t="s">
        <v>289</v>
      </c>
      <c r="C227" s="10"/>
      <c r="S227"/>
      <c r="T227"/>
      <c r="U227"/>
      <c r="V227"/>
      <c r="W227"/>
      <c r="X227"/>
      <c r="Y227"/>
      <c r="Z227"/>
      <c r="AA227"/>
    </row>
    <row r="228" spans="1:27">
      <c r="A228" s="10"/>
      <c r="B228" s="10" t="s">
        <v>290</v>
      </c>
      <c r="C228" s="10"/>
      <c r="S228"/>
      <c r="T228"/>
      <c r="U228"/>
      <c r="V228"/>
      <c r="W228"/>
      <c r="X228"/>
      <c r="Y228"/>
      <c r="Z228"/>
      <c r="AA228"/>
    </row>
    <row r="229" spans="1:27">
      <c r="A229" s="10"/>
      <c r="B229" s="10" t="s">
        <v>291</v>
      </c>
      <c r="C229" s="10"/>
      <c r="S229"/>
      <c r="T229"/>
      <c r="U229"/>
      <c r="V229"/>
      <c r="W229"/>
      <c r="X229"/>
      <c r="Y229"/>
      <c r="Z229"/>
      <c r="AA229"/>
    </row>
    <row r="230" spans="1:27">
      <c r="A230" s="10"/>
      <c r="B230" s="10" t="s">
        <v>292</v>
      </c>
      <c r="C230" s="10"/>
      <c r="S230"/>
      <c r="T230"/>
      <c r="U230"/>
      <c r="V230"/>
      <c r="W230"/>
      <c r="X230"/>
      <c r="Y230"/>
      <c r="Z230"/>
      <c r="AA230"/>
    </row>
    <row r="231" spans="1:27">
      <c r="A231" s="10"/>
      <c r="B231" s="10" t="s">
        <v>293</v>
      </c>
      <c r="C231" s="10"/>
      <c r="S231"/>
      <c r="T231"/>
      <c r="U231"/>
      <c r="V231"/>
      <c r="W231"/>
      <c r="X231"/>
      <c r="Y231"/>
      <c r="Z231"/>
      <c r="AA231"/>
    </row>
    <row r="232" spans="1:27">
      <c r="A232" s="10"/>
      <c r="B232" s="10" t="s">
        <v>294</v>
      </c>
      <c r="C232" s="10"/>
      <c r="S232"/>
      <c r="T232"/>
      <c r="U232"/>
      <c r="V232"/>
      <c r="W232"/>
      <c r="X232"/>
      <c r="Y232"/>
      <c r="Z232"/>
      <c r="AA232"/>
    </row>
    <row r="233" spans="1:27">
      <c r="A233" s="10"/>
      <c r="B233" s="10" t="s">
        <v>295</v>
      </c>
      <c r="C233" s="10"/>
      <c r="S233"/>
      <c r="T233"/>
      <c r="U233"/>
      <c r="V233"/>
      <c r="W233"/>
      <c r="X233"/>
      <c r="Y233"/>
      <c r="Z233"/>
      <c r="AA233"/>
    </row>
    <row r="234" spans="1:27">
      <c r="A234" s="10"/>
      <c r="B234" s="10" t="s">
        <v>296</v>
      </c>
      <c r="C234" s="10"/>
      <c r="S234"/>
      <c r="T234"/>
      <c r="U234"/>
      <c r="V234"/>
      <c r="W234"/>
      <c r="X234"/>
      <c r="Y234"/>
      <c r="Z234"/>
      <c r="AA234"/>
    </row>
    <row r="235" spans="1:27">
      <c r="A235" s="10"/>
      <c r="B235" s="10" t="s">
        <v>297</v>
      </c>
      <c r="C235" s="10"/>
      <c r="S235"/>
      <c r="T235"/>
      <c r="U235"/>
      <c r="V235"/>
      <c r="W235"/>
      <c r="X235"/>
      <c r="Y235"/>
      <c r="Z235"/>
      <c r="AA235"/>
    </row>
    <row r="236" spans="1:27">
      <c r="A236" s="10"/>
      <c r="B236" s="10" t="s">
        <v>298</v>
      </c>
      <c r="C236" s="10"/>
      <c r="S236"/>
      <c r="T236"/>
      <c r="U236"/>
      <c r="V236"/>
      <c r="W236"/>
      <c r="X236"/>
      <c r="Y236"/>
      <c r="Z236"/>
      <c r="AA236"/>
    </row>
    <row r="237" spans="1:27">
      <c r="A237" s="10"/>
      <c r="B237" s="10" t="s">
        <v>299</v>
      </c>
      <c r="C237" s="10"/>
      <c r="S237"/>
      <c r="T237"/>
      <c r="U237"/>
      <c r="V237"/>
      <c r="W237"/>
      <c r="X237"/>
      <c r="Y237"/>
      <c r="Z237"/>
      <c r="AA237"/>
    </row>
    <row r="238" spans="1:27">
      <c r="S238"/>
      <c r="T238"/>
      <c r="U238"/>
      <c r="V238"/>
      <c r="W238"/>
      <c r="X238"/>
      <c r="Y238"/>
      <c r="Z238"/>
      <c r="AA238"/>
    </row>
    <row r="239" spans="1:27">
      <c r="S239"/>
      <c r="T239"/>
      <c r="U239"/>
      <c r="V239"/>
      <c r="W239"/>
      <c r="X239"/>
      <c r="Y239"/>
      <c r="Z239"/>
      <c r="AA239"/>
    </row>
    <row r="240" spans="1:27">
      <c r="S240"/>
      <c r="T240"/>
      <c r="U240"/>
      <c r="V240"/>
      <c r="W240"/>
      <c r="X240"/>
      <c r="Y240"/>
      <c r="Z240"/>
      <c r="AA240"/>
    </row>
    <row r="241" spans="19:27">
      <c r="S241"/>
      <c r="T241"/>
      <c r="U241"/>
      <c r="V241"/>
      <c r="W241"/>
      <c r="X241"/>
      <c r="Y241"/>
      <c r="Z241"/>
      <c r="AA241"/>
    </row>
    <row r="242" spans="19:27">
      <c r="S242"/>
      <c r="T242"/>
      <c r="U242"/>
      <c r="V242"/>
      <c r="W242"/>
      <c r="X242"/>
      <c r="Y242"/>
      <c r="Z242"/>
      <c r="AA242"/>
    </row>
    <row r="243" spans="19:27">
      <c r="S243"/>
      <c r="T243"/>
      <c r="U243"/>
      <c r="V243"/>
      <c r="W243"/>
      <c r="X243"/>
      <c r="Y243"/>
      <c r="Z243"/>
      <c r="AA243"/>
    </row>
    <row r="244" spans="19:27">
      <c r="S244"/>
      <c r="T244"/>
      <c r="U244"/>
      <c r="V244"/>
      <c r="W244"/>
      <c r="X244"/>
      <c r="Y244"/>
      <c r="Z244"/>
      <c r="AA244"/>
    </row>
    <row r="245" spans="19:27">
      <c r="S245"/>
      <c r="T245"/>
      <c r="U245"/>
      <c r="V245"/>
      <c r="W245"/>
      <c r="X245"/>
      <c r="Y245"/>
      <c r="Z245"/>
      <c r="AA245"/>
    </row>
    <row r="246" spans="19:27">
      <c r="S246"/>
      <c r="T246"/>
      <c r="U246"/>
      <c r="V246"/>
      <c r="W246"/>
      <c r="X246"/>
      <c r="Y246"/>
      <c r="Z246"/>
      <c r="AA246"/>
    </row>
    <row r="247" spans="19:27">
      <c r="S247"/>
      <c r="T247"/>
      <c r="U247"/>
      <c r="V247"/>
      <c r="W247"/>
      <c r="X247"/>
      <c r="Y247"/>
      <c r="Z247"/>
      <c r="AA247"/>
    </row>
    <row r="248" spans="19:27">
      <c r="S248"/>
      <c r="T248"/>
      <c r="U248"/>
      <c r="V248"/>
      <c r="W248"/>
      <c r="X248"/>
      <c r="Y248"/>
      <c r="Z248"/>
      <c r="AA248"/>
    </row>
    <row r="249" spans="19:27">
      <c r="S249"/>
      <c r="T249"/>
      <c r="U249"/>
      <c r="V249"/>
      <c r="W249"/>
      <c r="X249"/>
      <c r="Y249"/>
      <c r="Z249"/>
      <c r="AA249"/>
    </row>
    <row r="250" spans="19:27">
      <c r="S250"/>
      <c r="T250"/>
      <c r="U250"/>
      <c r="V250"/>
      <c r="W250"/>
      <c r="X250"/>
      <c r="Y250"/>
      <c r="Z250"/>
      <c r="AA250"/>
    </row>
    <row r="251" spans="19:27">
      <c r="S251"/>
      <c r="T251"/>
      <c r="U251"/>
      <c r="V251"/>
      <c r="W251"/>
      <c r="X251"/>
      <c r="Y251"/>
      <c r="Z251"/>
      <c r="AA251"/>
    </row>
    <row r="252" spans="19:27">
      <c r="S252"/>
      <c r="T252"/>
      <c r="U252"/>
      <c r="V252"/>
      <c r="W252"/>
      <c r="X252"/>
      <c r="Y252"/>
      <c r="Z252"/>
      <c r="AA252"/>
    </row>
    <row r="253" spans="19:27">
      <c r="S253"/>
      <c r="T253"/>
      <c r="U253"/>
      <c r="V253"/>
      <c r="W253"/>
      <c r="X253"/>
      <c r="Y253"/>
      <c r="Z253"/>
      <c r="AA253"/>
    </row>
    <row r="254" spans="19:27">
      <c r="S254"/>
      <c r="T254"/>
      <c r="U254"/>
      <c r="V254"/>
      <c r="W254"/>
      <c r="X254"/>
      <c r="Y254"/>
      <c r="Z254"/>
      <c r="AA254"/>
    </row>
    <row r="255" spans="19:27">
      <c r="S255"/>
      <c r="T255"/>
      <c r="U255"/>
      <c r="V255"/>
      <c r="W255"/>
      <c r="X255"/>
      <c r="Y255"/>
      <c r="Z255"/>
      <c r="AA255"/>
    </row>
    <row r="256" spans="19:27">
      <c r="S256"/>
      <c r="T256"/>
      <c r="U256"/>
      <c r="V256"/>
      <c r="W256"/>
      <c r="X256"/>
      <c r="Y256"/>
      <c r="Z256"/>
      <c r="AA256"/>
    </row>
    <row r="257" spans="19:27">
      <c r="S257"/>
      <c r="T257"/>
      <c r="U257"/>
      <c r="V257"/>
      <c r="W257"/>
      <c r="X257"/>
      <c r="Y257"/>
      <c r="Z257"/>
      <c r="AA257"/>
    </row>
    <row r="258" spans="19:27">
      <c r="S258"/>
      <c r="T258"/>
      <c r="U258"/>
      <c r="V258"/>
      <c r="W258"/>
      <c r="X258"/>
      <c r="Y258"/>
      <c r="Z258"/>
      <c r="AA258"/>
    </row>
    <row r="259" spans="19:27">
      <c r="S259"/>
      <c r="T259"/>
      <c r="U259"/>
      <c r="V259"/>
      <c r="W259"/>
      <c r="X259"/>
      <c r="Y259"/>
      <c r="Z259"/>
      <c r="AA259"/>
    </row>
    <row r="260" spans="19:27">
      <c r="U260"/>
      <c r="V260"/>
      <c r="W260"/>
      <c r="X260"/>
      <c r="Y260"/>
      <c r="Z260"/>
      <c r="AA260"/>
    </row>
  </sheetData>
  <pageMargins left="0.7" right="0.7" top="0.75" bottom="0.75" header="0.3" footer="0.3"/>
  <pageSetup orientation="portrait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ad0b60-e973-4714-827c-1cd582d7194c">
      <Terms xmlns="http://schemas.microsoft.com/office/infopath/2007/PartnerControls"/>
    </lcf76f155ced4ddcb4097134ff3c332f>
    <TaxCatchAll xmlns="80f477fe-6187-48ae-a2a4-d3dc2c427d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7D7A12FCBFA74599DA4C90D9051E23" ma:contentTypeVersion="16" ma:contentTypeDescription="Create a new document." ma:contentTypeScope="" ma:versionID="76f04db0b9cb68bef0dcded49b154c02">
  <xsd:schema xmlns:xsd="http://www.w3.org/2001/XMLSchema" xmlns:xs="http://www.w3.org/2001/XMLSchema" xmlns:p="http://schemas.microsoft.com/office/2006/metadata/properties" xmlns:ns1="http://schemas.microsoft.com/sharepoint/v3" xmlns:ns2="12ad0b60-e973-4714-827c-1cd582d7194c" xmlns:ns3="80f477fe-6187-48ae-a2a4-d3dc2c427dde" targetNamespace="http://schemas.microsoft.com/office/2006/metadata/properties" ma:root="true" ma:fieldsID="649d8e3216e341fa62eeed2b8c2163a9" ns1:_="" ns2:_="" ns3:_="">
    <xsd:import namespace="http://schemas.microsoft.com/sharepoint/v3"/>
    <xsd:import namespace="12ad0b60-e973-4714-827c-1cd582d7194c"/>
    <xsd:import namespace="80f477fe-6187-48ae-a2a4-d3dc2c427d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d0b60-e973-4714-827c-1cd582d719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4fabea5-ab1a-4e70-8666-7b07c30f5d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f477fe-6187-48ae-a2a4-d3dc2c427dd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c28de85-06fa-4782-aa34-30e1d2587151}" ma:internalName="TaxCatchAll" ma:showField="CatchAllData" ma:web="80f477fe-6187-48ae-a2a4-d3dc2c427d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B0F135-163C-499B-A78D-1246067EDD94}"/>
</file>

<file path=customXml/itemProps2.xml><?xml version="1.0" encoding="utf-8"?>
<ds:datastoreItem xmlns:ds="http://schemas.openxmlformats.org/officeDocument/2006/customXml" ds:itemID="{C7A7EE80-9839-488D-8C15-FCA1ADF3E821}"/>
</file>

<file path=customXml/itemProps3.xml><?xml version="1.0" encoding="utf-8"?>
<ds:datastoreItem xmlns:ds="http://schemas.openxmlformats.org/officeDocument/2006/customXml" ds:itemID="{FBA0A2A0-8E9D-44D4-8F3D-CBD073AC3E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swalker7@southtexascollege.edu</dc:creator>
  <cp:keywords/>
  <dc:description/>
  <cp:lastModifiedBy>Sara Walker</cp:lastModifiedBy>
  <cp:revision/>
  <dcterms:created xsi:type="dcterms:W3CDTF">2024-01-10T18:43:21Z</dcterms:created>
  <dcterms:modified xsi:type="dcterms:W3CDTF">2026-02-11T17:07:20Z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0x010100167D7A12FCBFA74599DA4C90D9051E23</vt:lpwstr>
  </property>
  <property fmtid="{D5CDD505-2E9C-101B-9397-08002B2CF9AE}" pid="3" name="MediaServiceImageTags">
    <vt:lpwstr/>
  </property>
</Properties>
</file>