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ssociate Comptroller\Transparency Award\2023\Debt Obligation\2023 Debt Support\"/>
    </mc:Choice>
  </mc:AlternateContent>
  <xr:revisionPtr revIDLastSave="0" documentId="13_ncr:1_{26EF61E2-C94E-45F3-9FC8-94531BFF9270}" xr6:coauthVersionLast="47" xr6:coauthVersionMax="47" xr10:uidLastSave="{00000000-0000-0000-0000-000000000000}"/>
  <bookViews>
    <workbookView xWindow="19090" yWindow="-110" windowWidth="19420" windowHeight="10420" firstSheet="6" activeTab="6" xr2:uid="{00000000-000D-0000-FFFF-FFFF00000000}"/>
  </bookViews>
  <sheets>
    <sheet name="Note 8, FY17" sheetId="6" r:id="rId1"/>
    <sheet name="Note 8, FY18" sheetId="7" r:id="rId2"/>
    <sheet name="Note 8, FY19" sheetId="8" r:id="rId3"/>
    <sheet name="FY 2020" sheetId="9" r:id="rId4"/>
    <sheet name="FY 2021" sheetId="10" r:id="rId5"/>
    <sheet name="FY 2022" sheetId="11" r:id="rId6"/>
    <sheet name="FY 2023" sheetId="12" r:id="rId7"/>
  </sheets>
  <definedNames>
    <definedName name="_xlnm.Print_Area" localSheetId="3">'FY 2020'!$A$1:$E$43</definedName>
    <definedName name="_xlnm.Print_Area" localSheetId="4">'FY 2021'!$A$1:$E$43</definedName>
    <definedName name="_xlnm.Print_Area" localSheetId="5">'FY 2022'!$A$1:$E$52</definedName>
    <definedName name="_xlnm.Print_Area" localSheetId="6">'FY 2023'!$A$1:$E$50</definedName>
    <definedName name="_xlnm.Print_Area" localSheetId="0">'Note 8, FY17'!$A$1:$E$79</definedName>
    <definedName name="_xlnm.Print_Area" localSheetId="1">'Note 8, FY18'!$A$1:$E$65</definedName>
    <definedName name="_xlnm.Print_Area" localSheetId="2">'Note 8, FY19'!$A$1:$E$55</definedName>
    <definedName name="_xlnm.Print_Titles" localSheetId="0">'Note 8, FY17'!$1:$5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2" l="1"/>
  <c r="C49" i="12"/>
  <c r="C51" i="11"/>
  <c r="E51" i="11" l="1"/>
  <c r="E42" i="10" l="1"/>
  <c r="C42" i="10"/>
  <c r="C42" i="9" l="1"/>
  <c r="E42" i="9" l="1"/>
  <c r="C52" i="8" l="1"/>
  <c r="E41" i="8"/>
  <c r="E52" i="8" s="1"/>
  <c r="C63" i="7" l="1"/>
  <c r="E63" i="7"/>
  <c r="E53" i="7"/>
  <c r="E44" i="7"/>
  <c r="E30" i="7"/>
  <c r="E18" i="7"/>
  <c r="C53" i="7"/>
  <c r="E64" i="7" l="1"/>
  <c r="C64" i="7"/>
  <c r="C75" i="6"/>
  <c r="E75" i="6"/>
  <c r="E65" i="6"/>
  <c r="C65" i="6"/>
  <c r="C56" i="6"/>
  <c r="E56" i="6"/>
  <c r="C44" i="6"/>
  <c r="E44" i="6"/>
  <c r="C30" i="6"/>
  <c r="E30" i="6"/>
  <c r="C18" i="6"/>
  <c r="C76" i="6" s="1"/>
  <c r="E18" i="6"/>
  <c r="E76" i="6" l="1"/>
</calcChain>
</file>

<file path=xl/sharedStrings.xml><?xml version="1.0" encoding="utf-8"?>
<sst xmlns="http://schemas.openxmlformats.org/spreadsheetml/2006/main" count="313" uniqueCount="85">
  <si>
    <t>South Texas College District</t>
  </si>
  <si>
    <t>Notes to the Basic Financial Statements</t>
  </si>
  <si>
    <t>August 31, 2017 and 2016</t>
  </si>
  <si>
    <t>Note 8 - Bonds Payable</t>
  </si>
  <si>
    <t>General Information related to bonds payable and balances at August 31, are summarized below:</t>
  </si>
  <si>
    <t>$2,985,000 South Texas College District Maintenance Tax Refunding Bonds, Series 2007 due in varying installments through 2019, interest at 4.0%.</t>
  </si>
  <si>
    <t>Purpose: To advance refund a portion of the District's Bonds</t>
  </si>
  <si>
    <t>Series 1999, in order to lower the overall annual debt service requirements of the District, and to pay for the costs of issuance of the bonds.</t>
  </si>
  <si>
    <t>Issued: March 29, 2007</t>
  </si>
  <si>
    <t>Authorized: $5,200,000; $2,940,000 Currently Interest Bonds and</t>
  </si>
  <si>
    <t>$2,985,000</t>
  </si>
  <si>
    <t>Source of revenue for debt service: Ad-valorem taxes</t>
  </si>
  <si>
    <t>$23,589,991 South Texas College District Limited Tax Refunding</t>
  </si>
  <si>
    <t>Bonds, Series 2007 due in varying installments through 2018,</t>
  </si>
  <si>
    <t>interest at 4.0% - 5.0%.</t>
  </si>
  <si>
    <t>Purpose: To advance refund a portion of the District's Bonds Series</t>
  </si>
  <si>
    <t>2002, in order to lower the overall annual debt service</t>
  </si>
  <si>
    <t>requirements of the District, and to pay for the costs of</t>
  </si>
  <si>
    <t>issuance of the bonds.</t>
  </si>
  <si>
    <t>Authorized: $71,230,000; $47,640,000 Current Interest Bonds</t>
  </si>
  <si>
    <t>and $23,589,990.85</t>
  </si>
  <si>
    <t>$19,550,011 South Texas Junior College District Limited Tax</t>
  </si>
  <si>
    <t>Refunding Bonds, Series 2010 due in varying installments through</t>
  </si>
  <si>
    <t>2019, interest at 3.0% - 5.6%.</t>
  </si>
  <si>
    <t>Purpose: To advance refund a portion of the District's Bonds,</t>
  </si>
  <si>
    <t>Series 2002 and 2003 in order to lower the overall annual</t>
  </si>
  <si>
    <t>debt service requirements of the District, and to pay for</t>
  </si>
  <si>
    <t>the costs of issuance of the bonds.</t>
  </si>
  <si>
    <t xml:space="preserve">Issued: November 18, 2010 </t>
  </si>
  <si>
    <t>Authorized: $71,230,000 for Series 2002; $37,620,000 Current</t>
  </si>
  <si>
    <t>Interest Bonds, $23,589,991 and $9,726,028 refunded</t>
  </si>
  <si>
    <t>Authorized: $22,845,000 for Series 2003; $13,305,000 Current</t>
  </si>
  <si>
    <t>Interest Bonds, and $9,823,983 refunded</t>
  </si>
  <si>
    <t>$6,630,000 South Texas College District Limited Tax</t>
  </si>
  <si>
    <t>Refunding Bonds, Series 2013 due in varying installments through</t>
  </si>
  <si>
    <t>2017, interest at 2.0% - 3.0%.</t>
  </si>
  <si>
    <t>Purpose: To advance refund a portion of the District's Refunding</t>
  </si>
  <si>
    <t>Bonds, Series 2004 in order to lower the overall annual</t>
  </si>
  <si>
    <t>Issued: June 12, 2013</t>
  </si>
  <si>
    <t>Authorized: $15,514,996; $8,814,996 Current Interest Bonds</t>
  </si>
  <si>
    <t xml:space="preserve">$6,630,000 </t>
  </si>
  <si>
    <t>$53,750,000 South Texas College District Limited Tax
Bonds, Series 2014 due in varying installments through 2034,
interest at 5.0%.</t>
  </si>
  <si>
    <t>Purpose: Construction and equipping of College buildings to</t>
  </si>
  <si>
    <t>accommodate increased student enrollment and to pay</t>
  </si>
  <si>
    <t>for cost of issuance of the bonds.</t>
  </si>
  <si>
    <t>Issued: February 26, 2014</t>
  </si>
  <si>
    <t>Authorized Date: November 5, 2013</t>
  </si>
  <si>
    <t>Authorized: $159,028,940; $53,750,000 issued</t>
  </si>
  <si>
    <t>$90,220,000 South Texas College District, Limited Tax
Bonds, Series 2015 due in varying installments through 2035,
interest at 2.0% - 5.0%.</t>
  </si>
  <si>
    <t>Issued: July 21, 2015</t>
  </si>
  <si>
    <t>Authorized: $159,028,940; $90,220,000 issued</t>
  </si>
  <si>
    <t>Total Bonds Payable</t>
  </si>
  <si>
    <t>Bonds Payable are due in annual installments varying from $365,000 to $6,455,000 with interest rates</t>
  </si>
  <si>
    <t>from 2.0 % to 5.0 % with the final installment due in 2035.</t>
  </si>
  <si>
    <t>August 31, 2018 and 2017</t>
  </si>
  <si>
    <t>Removed from CAFR in FY17</t>
  </si>
  <si>
    <t>Bonds Payable are due in annual installments varying from $370,000 to $6,455,000 with interest rates</t>
  </si>
  <si>
    <t>from 3.0 % to 5.0 % with the final installment due in 2035.</t>
  </si>
  <si>
    <t>August 31, 2019 and 2018</t>
  </si>
  <si>
    <t>Bonds Payable are due in annual installments varying from $2,385,000 to $6,455,000 with interest rates</t>
  </si>
  <si>
    <t>August 31, 2020 and 2019</t>
  </si>
  <si>
    <t>$53,750,000 South Texas College District Limited Tax
Bonds, Series 2014 due in varying installments through 2023,
interest at 5.0%.</t>
  </si>
  <si>
    <t>Issued: February 26, 2014, Refunded in part by issued dated July 23, 2020</t>
  </si>
  <si>
    <t>$41,194,693 South Texas College District Limited Tax Refunding 
Bonds, Taxable Series 2020 due in varying installments through 2034, interest at 3.0% - 5.0%.</t>
  </si>
  <si>
    <t xml:space="preserve">Series 2014 in order to lower the overall annual debt service </t>
  </si>
  <si>
    <t>requirements of the District, and to pay for the const of issuance</t>
  </si>
  <si>
    <t>of the bonds</t>
  </si>
  <si>
    <t>Issued: July 23, 2020</t>
  </si>
  <si>
    <t>Authorized: $41,194,693.20; $40,935,000 Current Interest Bonds</t>
  </si>
  <si>
    <t xml:space="preserve">                  and $259,693.20 Premium Capital Appreciation Bonds</t>
  </si>
  <si>
    <t>August 31, 2021 and 2020</t>
  </si>
  <si>
    <t>August 31, 2022 and 2021</t>
  </si>
  <si>
    <t>$90,220,000 South Texas College District, Limited Tax
Bonds, Series 2015 due in varying installments through 2024,
interest at 2.0% - 5.0%.</t>
  </si>
  <si>
    <t>Purpose: To refund a portion of the District's outstanding debt, Bond</t>
  </si>
  <si>
    <t>Series 2014,  in order to lower the overall debt service requirements</t>
  </si>
  <si>
    <t>of the District, and to pay for the cost of issuance of the Bonds</t>
  </si>
  <si>
    <t>$58,160,000 South Texas College District Limited Tax Refunding 
Bonds, Taxable Series 2021 due in varying installments through 2035, interest at 2.2% - 5.0%.</t>
  </si>
  <si>
    <t>Purpose: To refund certain outstanding debt obligations of the District</t>
  </si>
  <si>
    <t>for a debt service savings (Bond Series 2015) and to pay for the costs</t>
  </si>
  <si>
    <t>of issuing the Bonds</t>
  </si>
  <si>
    <t>Issued: November 16, 2021</t>
  </si>
  <si>
    <t>Authorized: $58,160,000; $55,065,000 Current Interest Bonds</t>
  </si>
  <si>
    <t xml:space="preserve">                  and $3,095,000 Premium Capital Appreciation Bonds</t>
  </si>
  <si>
    <t>August 31, 2023 and 2022</t>
  </si>
  <si>
    <t>Issue-by-Issue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</si>
</sst>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Continuous"/>
    </xf>
    <xf numFmtId="0" fontId="3" fillId="0" borderId="0" xfId="0" applyFont="1"/>
    <xf numFmtId="41" fontId="3" fillId="0" borderId="0" xfId="0" applyNumberFormat="1" applyFont="1" applyAlignment="1">
      <alignment horizontal="centerContinuous"/>
    </xf>
    <xf numFmtId="42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"/>
    </xf>
    <xf numFmtId="42" fontId="2" fillId="0" borderId="2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6"/>
    </xf>
    <xf numFmtId="0" fontId="3" fillId="0" borderId="0" xfId="0" quotePrefix="1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 wrapText="1" indent="6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view="pageBreakPreview" zoomScaleNormal="110" zoomScaleSheetLayoutView="100" workbookViewId="0">
      <selection activeCell="A73" sqref="A73"/>
    </sheetView>
  </sheetViews>
  <sheetFormatPr defaultColWidth="9.1796875" defaultRowHeight="15.5" x14ac:dyDescent="0.35"/>
  <cols>
    <col min="1" max="1" width="55.7265625" style="8" customWidth="1"/>
    <col min="2" max="2" width="2.7265625" style="8" customWidth="1"/>
    <col min="3" max="3" width="15.7265625" style="8" customWidth="1"/>
    <col min="4" max="4" width="2.7265625" style="8" customWidth="1"/>
    <col min="5" max="5" width="15.726562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2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1">
        <v>2017</v>
      </c>
      <c r="E9" s="1">
        <v>2016</v>
      </c>
    </row>
    <row r="10" spans="1:9" s="2" customFormat="1" ht="45" customHeight="1" x14ac:dyDescent="0.3">
      <c r="A10" s="14" t="s">
        <v>5</v>
      </c>
    </row>
    <row r="11" spans="1:9" s="2" customFormat="1" ht="15" customHeight="1" x14ac:dyDescent="0.3">
      <c r="A11" s="14"/>
    </row>
    <row r="12" spans="1:9" s="2" customFormat="1" ht="15" customHeight="1" x14ac:dyDescent="0.3">
      <c r="A12" s="2" t="s">
        <v>6</v>
      </c>
    </row>
    <row r="13" spans="1:9" s="2" customFormat="1" ht="45" customHeight="1" x14ac:dyDescent="0.3">
      <c r="A13" s="18" t="s">
        <v>7</v>
      </c>
    </row>
    <row r="14" spans="1:9" s="2" customFormat="1" ht="15" customHeight="1" x14ac:dyDescent="0.3">
      <c r="A14" s="15"/>
    </row>
    <row r="15" spans="1:9" s="2" customFormat="1" ht="15" customHeight="1" x14ac:dyDescent="0.3">
      <c r="A15" s="2" t="s">
        <v>8</v>
      </c>
    </row>
    <row r="16" spans="1:9" s="9" customFormat="1" ht="15" customHeight="1" x14ac:dyDescent="0.3">
      <c r="A16" s="14" t="s">
        <v>9</v>
      </c>
      <c r="B16" s="2"/>
      <c r="C16" s="2"/>
      <c r="D16" s="2"/>
      <c r="E16" s="2"/>
    </row>
    <row r="17" spans="1:5" s="9" customFormat="1" ht="15" customHeight="1" x14ac:dyDescent="0.3">
      <c r="A17" s="16" t="s">
        <v>10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4">
        <f>745000</f>
        <v>745000</v>
      </c>
      <c r="E18" s="4">
        <f>1095000</f>
        <v>1095000</v>
      </c>
    </row>
    <row r="19" spans="1:5" s="2" customFormat="1" ht="15" customHeight="1" x14ac:dyDescent="0.3"/>
    <row r="20" spans="1:5" s="2" customFormat="1" ht="15" customHeight="1" x14ac:dyDescent="0.3">
      <c r="A20" s="2" t="s">
        <v>12</v>
      </c>
    </row>
    <row r="21" spans="1:5" s="2" customFormat="1" ht="15" customHeight="1" x14ac:dyDescent="0.3">
      <c r="A21" s="2" t="s">
        <v>13</v>
      </c>
    </row>
    <row r="22" spans="1:5" s="2" customFormat="1" ht="15" customHeight="1" x14ac:dyDescent="0.3">
      <c r="A22" s="2" t="s">
        <v>14</v>
      </c>
    </row>
    <row r="23" spans="1:5" s="2" customFormat="1" ht="15" customHeight="1" x14ac:dyDescent="0.3">
      <c r="A23" s="2" t="s">
        <v>15</v>
      </c>
    </row>
    <row r="24" spans="1:5" s="2" customFormat="1" ht="15" customHeight="1" x14ac:dyDescent="0.3">
      <c r="A24" s="15" t="s">
        <v>16</v>
      </c>
    </row>
    <row r="25" spans="1:5" s="2" customFormat="1" ht="15" customHeight="1" x14ac:dyDescent="0.3">
      <c r="A25" s="15" t="s">
        <v>17</v>
      </c>
    </row>
    <row r="26" spans="1:5" s="2" customFormat="1" ht="15" customHeight="1" x14ac:dyDescent="0.3">
      <c r="A26" s="15" t="s">
        <v>18</v>
      </c>
    </row>
    <row r="27" spans="1:5" s="2" customFormat="1" ht="15" customHeight="1" x14ac:dyDescent="0.3">
      <c r="A27" s="2" t="s">
        <v>8</v>
      </c>
    </row>
    <row r="28" spans="1:5" s="9" customFormat="1" ht="15" customHeight="1" x14ac:dyDescent="0.3">
      <c r="A28" s="2" t="s">
        <v>19</v>
      </c>
      <c r="B28" s="2"/>
      <c r="C28" s="2"/>
      <c r="D28" s="2"/>
      <c r="E28" s="2"/>
    </row>
    <row r="29" spans="1:5" s="9" customFormat="1" ht="15" customHeight="1" x14ac:dyDescent="0.3">
      <c r="A29" s="2" t="s">
        <v>20</v>
      </c>
      <c r="B29" s="2"/>
      <c r="C29" s="2"/>
      <c r="D29" s="2"/>
      <c r="E29" s="2"/>
    </row>
    <row r="30" spans="1:5" s="2" customFormat="1" ht="15" customHeight="1" x14ac:dyDescent="0.3">
      <c r="A30" s="2" t="s">
        <v>11</v>
      </c>
      <c r="C30" s="3">
        <f>6380000</f>
        <v>6380000</v>
      </c>
      <c r="E30" s="3">
        <f>11360000</f>
        <v>11360000</v>
      </c>
    </row>
    <row r="31" spans="1:5" s="2" customFormat="1" ht="15" customHeight="1" x14ac:dyDescent="0.3"/>
    <row r="32" spans="1:5" s="2" customFormat="1" ht="15" customHeight="1" x14ac:dyDescent="0.3">
      <c r="A32" s="2" t="s">
        <v>21</v>
      </c>
    </row>
    <row r="33" spans="1:5" s="2" customFormat="1" ht="15" customHeight="1" x14ac:dyDescent="0.3">
      <c r="A33" s="2" t="s">
        <v>22</v>
      </c>
    </row>
    <row r="34" spans="1:5" s="2" customFormat="1" ht="15" customHeight="1" x14ac:dyDescent="0.3">
      <c r="A34" s="2" t="s">
        <v>23</v>
      </c>
    </row>
    <row r="35" spans="1:5" s="2" customFormat="1" ht="15" customHeight="1" x14ac:dyDescent="0.3">
      <c r="A35" s="2" t="s">
        <v>24</v>
      </c>
    </row>
    <row r="36" spans="1:5" s="2" customFormat="1" ht="15" customHeight="1" x14ac:dyDescent="0.3">
      <c r="A36" s="15" t="s">
        <v>25</v>
      </c>
    </row>
    <row r="37" spans="1:5" s="2" customFormat="1" ht="15" customHeight="1" x14ac:dyDescent="0.3">
      <c r="A37" s="15" t="s">
        <v>26</v>
      </c>
    </row>
    <row r="38" spans="1:5" s="2" customFormat="1" ht="15" customHeight="1" x14ac:dyDescent="0.3">
      <c r="A38" s="15" t="s">
        <v>27</v>
      </c>
    </row>
    <row r="39" spans="1:5" s="2" customFormat="1" ht="15" customHeight="1" x14ac:dyDescent="0.3">
      <c r="A39" s="2" t="s">
        <v>28</v>
      </c>
    </row>
    <row r="40" spans="1:5" s="9" customFormat="1" ht="15" customHeight="1" x14ac:dyDescent="0.3">
      <c r="A40" s="2" t="s">
        <v>29</v>
      </c>
      <c r="B40" s="2"/>
      <c r="C40" s="2"/>
      <c r="D40" s="2"/>
      <c r="E40" s="2"/>
    </row>
    <row r="41" spans="1:5" s="9" customFormat="1" ht="15" customHeight="1" x14ac:dyDescent="0.3">
      <c r="A41" s="17" t="s">
        <v>30</v>
      </c>
      <c r="B41" s="2"/>
      <c r="C41" s="2"/>
      <c r="D41" s="2"/>
      <c r="E41" s="2"/>
    </row>
    <row r="42" spans="1:5" s="9" customFormat="1" ht="15" customHeight="1" x14ac:dyDescent="0.3">
      <c r="A42" s="2" t="s">
        <v>31</v>
      </c>
      <c r="B42" s="2"/>
      <c r="C42" s="2"/>
      <c r="D42" s="2"/>
      <c r="E42" s="2"/>
    </row>
    <row r="43" spans="1:5" s="9" customFormat="1" ht="15" customHeight="1" x14ac:dyDescent="0.3">
      <c r="A43" s="17" t="s">
        <v>32</v>
      </c>
      <c r="B43" s="2"/>
      <c r="C43" s="2"/>
      <c r="D43" s="2"/>
      <c r="E43" s="2"/>
    </row>
    <row r="44" spans="1:5" s="2" customFormat="1" ht="15" customHeight="1" x14ac:dyDescent="0.3">
      <c r="A44" s="2" t="s">
        <v>11</v>
      </c>
      <c r="C44" s="3">
        <f>2445000</f>
        <v>2445000</v>
      </c>
      <c r="E44" s="3">
        <f>4365000</f>
        <v>4365000</v>
      </c>
    </row>
    <row r="45" spans="1:5" s="2" customFormat="1" ht="15" customHeight="1" x14ac:dyDescent="0.3">
      <c r="C45" s="1">
        <v>2017</v>
      </c>
      <c r="E45" s="1">
        <v>2016</v>
      </c>
    </row>
    <row r="46" spans="1:5" s="2" customFormat="1" ht="15" customHeight="1" x14ac:dyDescent="0.3">
      <c r="A46" s="2" t="s">
        <v>33</v>
      </c>
    </row>
    <row r="47" spans="1:5" s="2" customFormat="1" ht="15" customHeight="1" x14ac:dyDescent="0.3">
      <c r="A47" s="2" t="s">
        <v>34</v>
      </c>
    </row>
    <row r="48" spans="1:5" s="2" customFormat="1" ht="15" customHeight="1" x14ac:dyDescent="0.3">
      <c r="A48" s="2" t="s">
        <v>35</v>
      </c>
    </row>
    <row r="49" spans="1:5" s="2" customFormat="1" ht="15" customHeight="1" x14ac:dyDescent="0.3">
      <c r="A49" s="2" t="s">
        <v>36</v>
      </c>
    </row>
    <row r="50" spans="1:5" s="2" customFormat="1" ht="15" customHeight="1" x14ac:dyDescent="0.3">
      <c r="A50" s="15" t="s">
        <v>37</v>
      </c>
    </row>
    <row r="51" spans="1:5" s="2" customFormat="1" ht="15" customHeight="1" x14ac:dyDescent="0.3">
      <c r="A51" s="15" t="s">
        <v>26</v>
      </c>
    </row>
    <row r="52" spans="1:5" s="2" customFormat="1" ht="15" customHeight="1" x14ac:dyDescent="0.3">
      <c r="A52" s="15" t="s">
        <v>27</v>
      </c>
    </row>
    <row r="53" spans="1:5" s="2" customFormat="1" ht="15" customHeight="1" x14ac:dyDescent="0.3">
      <c r="A53" s="2" t="s">
        <v>38</v>
      </c>
    </row>
    <row r="54" spans="1:5" s="9" customFormat="1" ht="15" customHeight="1" x14ac:dyDescent="0.3">
      <c r="A54" s="2" t="s">
        <v>39</v>
      </c>
      <c r="B54" s="2"/>
      <c r="C54" s="2"/>
      <c r="D54" s="2"/>
      <c r="E54" s="2"/>
    </row>
    <row r="55" spans="1:5" s="9" customFormat="1" ht="15" customHeight="1" x14ac:dyDescent="0.3">
      <c r="A55" s="16" t="s">
        <v>40</v>
      </c>
      <c r="B55" s="2"/>
      <c r="C55" s="2"/>
      <c r="D55" s="2"/>
      <c r="E55" s="2"/>
    </row>
    <row r="56" spans="1:5" s="2" customFormat="1" ht="15" customHeight="1" x14ac:dyDescent="0.3">
      <c r="A56" s="2" t="s">
        <v>11</v>
      </c>
      <c r="C56" s="3">
        <f>0</f>
        <v>0</v>
      </c>
      <c r="E56" s="3">
        <f>1635000</f>
        <v>1635000</v>
      </c>
    </row>
    <row r="57" spans="1:5" s="2" customFormat="1" ht="15" customHeight="1" x14ac:dyDescent="0.3"/>
    <row r="58" spans="1:5" s="2" customFormat="1" ht="45" customHeight="1" x14ac:dyDescent="0.3">
      <c r="A58" s="19" t="s">
        <v>41</v>
      </c>
    </row>
    <row r="59" spans="1:5" s="2" customFormat="1" ht="15" customHeight="1" x14ac:dyDescent="0.3">
      <c r="A59" s="2" t="s">
        <v>42</v>
      </c>
    </row>
    <row r="60" spans="1:5" s="2" customFormat="1" ht="15" customHeight="1" x14ac:dyDescent="0.3">
      <c r="A60" s="2" t="s">
        <v>43</v>
      </c>
    </row>
    <row r="61" spans="1:5" s="2" customFormat="1" ht="15" customHeight="1" x14ac:dyDescent="0.3">
      <c r="A61" s="2" t="s">
        <v>44</v>
      </c>
    </row>
    <row r="62" spans="1:5" s="2" customFormat="1" ht="15" customHeight="1" x14ac:dyDescent="0.3">
      <c r="A62" s="2" t="s">
        <v>45</v>
      </c>
    </row>
    <row r="63" spans="1:5" s="9" customFormat="1" ht="15" customHeight="1" x14ac:dyDescent="0.3">
      <c r="A63" s="2" t="s">
        <v>46</v>
      </c>
      <c r="B63" s="2"/>
      <c r="C63" s="2"/>
      <c r="D63" s="2"/>
      <c r="E63" s="2"/>
    </row>
    <row r="64" spans="1:5" s="9" customFormat="1" ht="15" customHeight="1" x14ac:dyDescent="0.3">
      <c r="A64" s="2" t="s">
        <v>47</v>
      </c>
      <c r="B64" s="2"/>
      <c r="C64" s="2"/>
      <c r="D64" s="2"/>
      <c r="E64" s="2"/>
    </row>
    <row r="65" spans="1:5" s="2" customFormat="1" ht="15" customHeight="1" x14ac:dyDescent="0.3">
      <c r="A65" s="2" t="s">
        <v>11</v>
      </c>
      <c r="C65" s="3">
        <f>53750000</f>
        <v>53750000</v>
      </c>
      <c r="E65" s="3">
        <f>53750000</f>
        <v>53750000</v>
      </c>
    </row>
    <row r="66" spans="1:5" s="2" customFormat="1" ht="15" customHeight="1" x14ac:dyDescent="0.3"/>
    <row r="67" spans="1:5" s="2" customFormat="1" ht="45" customHeight="1" x14ac:dyDescent="0.3">
      <c r="A67" s="20" t="s">
        <v>48</v>
      </c>
    </row>
    <row r="68" spans="1:5" s="2" customFormat="1" ht="15" customHeight="1" x14ac:dyDescent="0.3"/>
    <row r="69" spans="1:5" s="2" customFormat="1" ht="15" customHeight="1" x14ac:dyDescent="0.3">
      <c r="A69" s="2" t="s">
        <v>42</v>
      </c>
    </row>
    <row r="70" spans="1:5" s="2" customFormat="1" ht="15" customHeight="1" x14ac:dyDescent="0.3">
      <c r="A70" s="2" t="s">
        <v>43</v>
      </c>
    </row>
    <row r="71" spans="1:5" s="2" customFormat="1" ht="15" customHeight="1" x14ac:dyDescent="0.3">
      <c r="A71" s="2" t="s">
        <v>44</v>
      </c>
    </row>
    <row r="72" spans="1:5" s="2" customFormat="1" ht="15" customHeight="1" x14ac:dyDescent="0.3">
      <c r="A72" s="2" t="s">
        <v>49</v>
      </c>
    </row>
    <row r="73" spans="1:5" s="9" customFormat="1" ht="15" customHeight="1" x14ac:dyDescent="0.3">
      <c r="A73" s="2" t="s">
        <v>46</v>
      </c>
      <c r="B73" s="2"/>
      <c r="C73" s="2"/>
      <c r="D73" s="2"/>
      <c r="E73" s="2"/>
    </row>
    <row r="74" spans="1:5" s="9" customFormat="1" ht="15" customHeight="1" x14ac:dyDescent="0.3">
      <c r="A74" s="2" t="s">
        <v>50</v>
      </c>
      <c r="B74" s="2"/>
      <c r="C74" s="2"/>
      <c r="D74" s="2"/>
      <c r="E74" s="2"/>
    </row>
    <row r="75" spans="1:5" s="2" customFormat="1" ht="15" customHeight="1" x14ac:dyDescent="0.3">
      <c r="A75" s="2" t="s">
        <v>11</v>
      </c>
      <c r="C75" s="5">
        <f>89175000</f>
        <v>89175000</v>
      </c>
      <c r="E75" s="3">
        <f>89700000</f>
        <v>89700000</v>
      </c>
    </row>
    <row r="76" spans="1:5" s="10" customFormat="1" ht="15" customHeight="1" thickBot="1" x14ac:dyDescent="0.35">
      <c r="A76" s="21" t="s">
        <v>51</v>
      </c>
      <c r="C76" s="6">
        <f>C18+C30+C44+C65+C75</f>
        <v>152495000</v>
      </c>
      <c r="E76" s="6">
        <f>E18+E30+E44+E56+E65+E75</f>
        <v>161905000</v>
      </c>
    </row>
    <row r="77" spans="1:5" s="2" customFormat="1" ht="15" customHeight="1" thickTop="1" x14ac:dyDescent="0.3"/>
    <row r="78" spans="1:5" s="11" customFormat="1" ht="15" customHeight="1" x14ac:dyDescent="0.3">
      <c r="A78" s="2" t="s">
        <v>52</v>
      </c>
      <c r="B78" s="2"/>
      <c r="C78" s="2"/>
      <c r="D78" s="2"/>
      <c r="E78" s="2"/>
    </row>
    <row r="79" spans="1:5" s="11" customFormat="1" ht="15" customHeight="1" x14ac:dyDescent="0.3">
      <c r="A79" s="2" t="s">
        <v>53</v>
      </c>
      <c r="B79" s="2"/>
      <c r="C79" s="2"/>
      <c r="D79" s="2"/>
      <c r="E79" s="2"/>
    </row>
    <row r="80" spans="1:5" ht="15" customHeight="1" x14ac:dyDescent="0.35"/>
    <row r="81" ht="15" customHeight="1" x14ac:dyDescent="0.35"/>
    <row r="82" ht="15" customHeight="1" x14ac:dyDescent="0.35"/>
  </sheetData>
  <mergeCells count="3">
    <mergeCell ref="A1:E1"/>
    <mergeCell ref="A2:E2"/>
    <mergeCell ref="A3:E3"/>
  </mergeCells>
  <pageMargins left="0.5" right="0.5" top="0.6" bottom="0.6" header="0.3" footer="0"/>
  <pageSetup orientation="portrait" r:id="rId1"/>
  <headerFooter>
    <oddFooter>&amp;L&amp;8Prepared by: Alex Cespedes, Accountant
Reviewed by: Alma Church, AGM&amp;R&amp;8W2_Bonds Payable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view="pageBreakPreview" topLeftCell="A52" zoomScale="130" zoomScaleNormal="100" zoomScaleSheetLayoutView="130" workbookViewId="0">
      <selection activeCell="A58" sqref="A58"/>
    </sheetView>
  </sheetViews>
  <sheetFormatPr defaultColWidth="9.1796875" defaultRowHeight="15.5" x14ac:dyDescent="0.35"/>
  <cols>
    <col min="1" max="1" width="55.7265625" style="8" customWidth="1"/>
    <col min="2" max="2" width="2.7265625" style="8" customWidth="1"/>
    <col min="3" max="3" width="15.7265625" style="8" customWidth="1"/>
    <col min="4" max="4" width="2.7265625" style="8" customWidth="1"/>
    <col min="5" max="5" width="15.726562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54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1">
        <v>2018</v>
      </c>
      <c r="E9" s="1">
        <v>2017</v>
      </c>
    </row>
    <row r="10" spans="1:9" s="2" customFormat="1" ht="45" customHeight="1" x14ac:dyDescent="0.3">
      <c r="A10" s="14" t="s">
        <v>5</v>
      </c>
    </row>
    <row r="11" spans="1:9" s="2" customFormat="1" ht="15" customHeight="1" x14ac:dyDescent="0.3">
      <c r="A11" s="14"/>
    </row>
    <row r="12" spans="1:9" s="2" customFormat="1" ht="15" customHeight="1" x14ac:dyDescent="0.3">
      <c r="A12" s="2" t="s">
        <v>6</v>
      </c>
    </row>
    <row r="13" spans="1:9" s="2" customFormat="1" ht="45" customHeight="1" x14ac:dyDescent="0.3">
      <c r="A13" s="18" t="s">
        <v>7</v>
      </c>
    </row>
    <row r="14" spans="1:9" s="2" customFormat="1" ht="15" customHeight="1" x14ac:dyDescent="0.3">
      <c r="A14" s="15"/>
    </row>
    <row r="15" spans="1:9" s="2" customFormat="1" ht="15" customHeight="1" x14ac:dyDescent="0.3">
      <c r="A15" s="2" t="s">
        <v>8</v>
      </c>
    </row>
    <row r="16" spans="1:9" s="9" customFormat="1" ht="15" customHeight="1" x14ac:dyDescent="0.3">
      <c r="A16" s="14" t="s">
        <v>9</v>
      </c>
      <c r="B16" s="2"/>
      <c r="C16" s="2"/>
      <c r="D16" s="2"/>
      <c r="E16" s="2"/>
    </row>
    <row r="17" spans="1:5" s="9" customFormat="1" ht="15" customHeight="1" x14ac:dyDescent="0.3">
      <c r="A17" s="16" t="s">
        <v>10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4">
        <v>380000</v>
      </c>
      <c r="E18" s="4">
        <f>745000</f>
        <v>745000</v>
      </c>
    </row>
    <row r="19" spans="1:5" s="2" customFormat="1" ht="15" customHeight="1" x14ac:dyDescent="0.3"/>
    <row r="20" spans="1:5" s="2" customFormat="1" ht="15" customHeight="1" x14ac:dyDescent="0.3">
      <c r="A20" s="2" t="s">
        <v>12</v>
      </c>
    </row>
    <row r="21" spans="1:5" s="2" customFormat="1" ht="15" customHeight="1" x14ac:dyDescent="0.3">
      <c r="A21" s="2" t="s">
        <v>13</v>
      </c>
    </row>
    <row r="22" spans="1:5" s="2" customFormat="1" ht="15" customHeight="1" x14ac:dyDescent="0.3">
      <c r="A22" s="2" t="s">
        <v>14</v>
      </c>
    </row>
    <row r="23" spans="1:5" s="2" customFormat="1" ht="15" customHeight="1" x14ac:dyDescent="0.3">
      <c r="A23" s="2" t="s">
        <v>15</v>
      </c>
    </row>
    <row r="24" spans="1:5" s="2" customFormat="1" ht="15" customHeight="1" x14ac:dyDescent="0.3">
      <c r="A24" s="15" t="s">
        <v>16</v>
      </c>
    </row>
    <row r="25" spans="1:5" s="2" customFormat="1" ht="15" customHeight="1" x14ac:dyDescent="0.3">
      <c r="A25" s="15" t="s">
        <v>17</v>
      </c>
    </row>
    <row r="26" spans="1:5" s="2" customFormat="1" ht="15" customHeight="1" x14ac:dyDescent="0.3">
      <c r="A26" s="15" t="s">
        <v>18</v>
      </c>
    </row>
    <row r="27" spans="1:5" s="2" customFormat="1" ht="15" customHeight="1" x14ac:dyDescent="0.3">
      <c r="A27" s="2" t="s">
        <v>8</v>
      </c>
    </row>
    <row r="28" spans="1:5" s="9" customFormat="1" ht="15" customHeight="1" x14ac:dyDescent="0.3">
      <c r="A28" s="2" t="s">
        <v>19</v>
      </c>
      <c r="B28" s="2"/>
      <c r="C28" s="2"/>
      <c r="D28" s="2"/>
      <c r="E28" s="2"/>
    </row>
    <row r="29" spans="1:5" s="9" customFormat="1" ht="15" customHeight="1" x14ac:dyDescent="0.3">
      <c r="A29" s="2" t="s">
        <v>20</v>
      </c>
      <c r="B29" s="2"/>
      <c r="C29" s="2"/>
      <c r="D29" s="2"/>
      <c r="E29" s="2"/>
    </row>
    <row r="30" spans="1:5" s="2" customFormat="1" ht="15" customHeight="1" x14ac:dyDescent="0.3">
      <c r="A30" s="2" t="s">
        <v>11</v>
      </c>
      <c r="C30" s="3">
        <v>0</v>
      </c>
      <c r="E30" s="3">
        <f>6380000</f>
        <v>6380000</v>
      </c>
    </row>
    <row r="31" spans="1:5" s="2" customFormat="1" ht="15" customHeight="1" x14ac:dyDescent="0.3"/>
    <row r="32" spans="1:5" s="2" customFormat="1" ht="15" customHeight="1" x14ac:dyDescent="0.3">
      <c r="A32" s="2" t="s">
        <v>21</v>
      </c>
    </row>
    <row r="33" spans="1:5" s="2" customFormat="1" ht="15" customHeight="1" x14ac:dyDescent="0.3">
      <c r="A33" s="2" t="s">
        <v>22</v>
      </c>
    </row>
    <row r="34" spans="1:5" s="2" customFormat="1" ht="15" customHeight="1" x14ac:dyDescent="0.3">
      <c r="A34" s="2" t="s">
        <v>23</v>
      </c>
    </row>
    <row r="35" spans="1:5" s="2" customFormat="1" ht="15" customHeight="1" x14ac:dyDescent="0.3">
      <c r="A35" s="2" t="s">
        <v>24</v>
      </c>
    </row>
    <row r="36" spans="1:5" s="2" customFormat="1" ht="15" customHeight="1" x14ac:dyDescent="0.3">
      <c r="A36" s="15" t="s">
        <v>25</v>
      </c>
    </row>
    <row r="37" spans="1:5" s="2" customFormat="1" ht="15" customHeight="1" x14ac:dyDescent="0.3">
      <c r="A37" s="15" t="s">
        <v>26</v>
      </c>
    </row>
    <row r="38" spans="1:5" s="2" customFormat="1" ht="15" customHeight="1" x14ac:dyDescent="0.3">
      <c r="A38" s="15" t="s">
        <v>27</v>
      </c>
    </row>
    <row r="39" spans="1:5" s="2" customFormat="1" ht="15" customHeight="1" x14ac:dyDescent="0.3">
      <c r="A39" s="2" t="s">
        <v>28</v>
      </c>
    </row>
    <row r="40" spans="1:5" s="9" customFormat="1" ht="15" customHeight="1" x14ac:dyDescent="0.3">
      <c r="A40" s="2" t="s">
        <v>29</v>
      </c>
      <c r="B40" s="2"/>
      <c r="C40" s="2"/>
      <c r="D40" s="2"/>
      <c r="E40" s="2"/>
    </row>
    <row r="41" spans="1:5" s="9" customFormat="1" ht="15" customHeight="1" x14ac:dyDescent="0.3">
      <c r="A41" s="17" t="s">
        <v>30</v>
      </c>
      <c r="B41" s="2"/>
      <c r="C41" s="2"/>
      <c r="D41" s="2"/>
      <c r="E41" s="2"/>
    </row>
    <row r="42" spans="1:5" s="9" customFormat="1" ht="15" customHeight="1" x14ac:dyDescent="0.3">
      <c r="A42" s="2" t="s">
        <v>31</v>
      </c>
      <c r="B42" s="2"/>
      <c r="C42" s="2"/>
      <c r="D42" s="2"/>
      <c r="E42" s="2"/>
    </row>
    <row r="43" spans="1:5" s="9" customFormat="1" ht="15" customHeight="1" x14ac:dyDescent="0.3">
      <c r="A43" s="17" t="s">
        <v>32</v>
      </c>
      <c r="B43" s="2"/>
      <c r="C43" s="2"/>
      <c r="D43" s="2"/>
      <c r="E43" s="2"/>
    </row>
    <row r="44" spans="1:5" s="2" customFormat="1" ht="15" customHeight="1" x14ac:dyDescent="0.3">
      <c r="A44" s="2" t="s">
        <v>11</v>
      </c>
      <c r="C44" s="3">
        <v>370000</v>
      </c>
      <c r="E44" s="3">
        <f>2445000</f>
        <v>2445000</v>
      </c>
    </row>
    <row r="45" spans="1:5" s="2" customFormat="1" ht="15" customHeight="1" x14ac:dyDescent="0.3">
      <c r="C45" s="1">
        <v>2018</v>
      </c>
      <c r="E45" s="1">
        <v>2017</v>
      </c>
    </row>
    <row r="46" spans="1:5" s="2" customFormat="1" ht="45" customHeight="1" x14ac:dyDescent="0.3">
      <c r="A46" s="19" t="s">
        <v>41</v>
      </c>
    </row>
    <row r="47" spans="1:5" s="2" customFormat="1" ht="15" customHeight="1" x14ac:dyDescent="0.3">
      <c r="A47" s="2" t="s">
        <v>42</v>
      </c>
    </row>
    <row r="48" spans="1:5" s="2" customFormat="1" ht="15" customHeight="1" x14ac:dyDescent="0.3">
      <c r="A48" s="2" t="s">
        <v>43</v>
      </c>
    </row>
    <row r="49" spans="1:5" s="2" customFormat="1" ht="15" customHeight="1" x14ac:dyDescent="0.3">
      <c r="A49" s="2" t="s">
        <v>44</v>
      </c>
    </row>
    <row r="50" spans="1:5" s="2" customFormat="1" ht="15" customHeight="1" x14ac:dyDescent="0.3">
      <c r="A50" s="2" t="s">
        <v>45</v>
      </c>
    </row>
    <row r="51" spans="1:5" s="9" customFormat="1" ht="15" customHeight="1" x14ac:dyDescent="0.3">
      <c r="A51" s="2" t="s">
        <v>46</v>
      </c>
      <c r="B51" s="2"/>
      <c r="C51" s="2"/>
      <c r="D51" s="2"/>
      <c r="E51" s="2"/>
    </row>
    <row r="52" spans="1:5" s="9" customFormat="1" ht="15" customHeight="1" x14ac:dyDescent="0.3">
      <c r="A52" s="2" t="s">
        <v>47</v>
      </c>
      <c r="B52" s="2"/>
      <c r="C52" s="2"/>
      <c r="D52" s="2"/>
      <c r="E52" s="2"/>
    </row>
    <row r="53" spans="1:5" s="2" customFormat="1" ht="15" customHeight="1" x14ac:dyDescent="0.3">
      <c r="A53" s="2" t="s">
        <v>11</v>
      </c>
      <c r="C53" s="3">
        <f>53750000</f>
        <v>53750000</v>
      </c>
      <c r="E53" s="3">
        <f>53750000</f>
        <v>53750000</v>
      </c>
    </row>
    <row r="54" spans="1:5" s="2" customFormat="1" ht="15" customHeight="1" x14ac:dyDescent="0.3"/>
    <row r="55" spans="1:5" s="2" customFormat="1" ht="45" customHeight="1" x14ac:dyDescent="0.3">
      <c r="A55" s="20" t="s">
        <v>48</v>
      </c>
    </row>
    <row r="56" spans="1:5" s="2" customFormat="1" ht="15" customHeight="1" x14ac:dyDescent="0.3"/>
    <row r="57" spans="1:5" s="2" customFormat="1" ht="15" customHeight="1" x14ac:dyDescent="0.3">
      <c r="A57" s="2" t="s">
        <v>42</v>
      </c>
    </row>
    <row r="58" spans="1:5" s="2" customFormat="1" ht="15" customHeight="1" x14ac:dyDescent="0.3">
      <c r="A58" s="2" t="s">
        <v>43</v>
      </c>
    </row>
    <row r="59" spans="1:5" s="2" customFormat="1" ht="15" customHeight="1" x14ac:dyDescent="0.3">
      <c r="A59" s="2" t="s">
        <v>44</v>
      </c>
    </row>
    <row r="60" spans="1:5" s="2" customFormat="1" ht="15" customHeight="1" x14ac:dyDescent="0.3">
      <c r="A60" s="2" t="s">
        <v>49</v>
      </c>
    </row>
    <row r="61" spans="1:5" s="9" customFormat="1" ht="15" customHeight="1" x14ac:dyDescent="0.3">
      <c r="A61" s="2" t="s">
        <v>46</v>
      </c>
      <c r="B61" s="2"/>
      <c r="C61" s="2"/>
      <c r="D61" s="2"/>
      <c r="E61" s="2"/>
    </row>
    <row r="62" spans="1:5" s="9" customFormat="1" ht="15" customHeight="1" x14ac:dyDescent="0.3">
      <c r="A62" s="2" t="s">
        <v>50</v>
      </c>
      <c r="B62" s="2"/>
      <c r="C62" s="2"/>
      <c r="D62" s="2"/>
      <c r="E62" s="2"/>
    </row>
    <row r="63" spans="1:5" s="2" customFormat="1" ht="15" customHeight="1" x14ac:dyDescent="0.3">
      <c r="A63" s="2" t="s">
        <v>11</v>
      </c>
      <c r="C63" s="5">
        <f>89175000-610000</f>
        <v>88565000</v>
      </c>
      <c r="E63" s="5">
        <f>89175000</f>
        <v>89175000</v>
      </c>
    </row>
    <row r="64" spans="1:5" s="10" customFormat="1" ht="15" customHeight="1" thickBot="1" x14ac:dyDescent="0.35">
      <c r="A64" s="21" t="s">
        <v>51</v>
      </c>
      <c r="C64" s="6">
        <f>C18+C30+C44+C53+C63</f>
        <v>143065000</v>
      </c>
      <c r="E64" s="6">
        <f>E18+E30+E44+E53+E63</f>
        <v>152495000</v>
      </c>
    </row>
    <row r="65" spans="1:5" s="2" customFormat="1" ht="15" customHeight="1" thickTop="1" x14ac:dyDescent="0.3"/>
    <row r="66" spans="1:5" s="2" customFormat="1" ht="15" customHeight="1" x14ac:dyDescent="0.3"/>
    <row r="67" spans="1:5" s="2" customFormat="1" ht="15" customHeight="1" x14ac:dyDescent="0.3"/>
    <row r="68" spans="1:5" s="2" customFormat="1" ht="15" customHeight="1" x14ac:dyDescent="0.3"/>
    <row r="69" spans="1:5" s="2" customFormat="1" ht="15" customHeight="1" x14ac:dyDescent="0.3">
      <c r="A69" s="2" t="s">
        <v>55</v>
      </c>
    </row>
    <row r="70" spans="1:5" s="11" customFormat="1" ht="15" customHeight="1" x14ac:dyDescent="0.3">
      <c r="A70" s="2" t="s">
        <v>56</v>
      </c>
      <c r="B70" s="2"/>
      <c r="C70" s="2"/>
      <c r="D70" s="2"/>
      <c r="E70" s="2"/>
    </row>
    <row r="71" spans="1:5" s="11" customFormat="1" ht="15" customHeight="1" x14ac:dyDescent="0.3">
      <c r="A71" s="2" t="s">
        <v>57</v>
      </c>
      <c r="B71" s="2"/>
      <c r="C71" s="2"/>
      <c r="D71" s="2"/>
      <c r="E71" s="2"/>
    </row>
    <row r="72" spans="1:5" ht="15" customHeight="1" x14ac:dyDescent="0.35"/>
    <row r="73" spans="1:5" ht="15" customHeight="1" x14ac:dyDescent="0.35"/>
    <row r="74" spans="1:5" ht="15" customHeight="1" x14ac:dyDescent="0.35"/>
  </sheetData>
  <mergeCells count="3">
    <mergeCell ref="A1:E1"/>
    <mergeCell ref="A2:E2"/>
    <mergeCell ref="A3:E3"/>
  </mergeCells>
  <pageMargins left="0.7" right="0.7" top="0.75" bottom="0.75" header="0.3" footer="0.3"/>
  <pageSetup scale="94" orientation="portrait" r:id="rId1"/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view="pageBreakPreview" topLeftCell="A22" zoomScaleNormal="100" zoomScaleSheetLayoutView="100" workbookViewId="0">
      <selection activeCell="A44" sqref="A44"/>
    </sheetView>
  </sheetViews>
  <sheetFormatPr defaultColWidth="9.1796875" defaultRowHeight="15.5" x14ac:dyDescent="0.35"/>
  <cols>
    <col min="1" max="1" width="55.7265625" style="8" customWidth="1"/>
    <col min="2" max="2" width="2.7265625" style="8" customWidth="1"/>
    <col min="3" max="3" width="15.7265625" style="8" customWidth="1"/>
    <col min="4" max="4" width="2.7265625" style="8" customWidth="1"/>
    <col min="5" max="5" width="15.726562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58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1">
        <v>2019</v>
      </c>
      <c r="E9" s="1">
        <v>2018</v>
      </c>
    </row>
    <row r="10" spans="1:9" s="2" customFormat="1" ht="45" customHeight="1" x14ac:dyDescent="0.3">
      <c r="A10" s="14" t="s">
        <v>5</v>
      </c>
    </row>
    <row r="11" spans="1:9" s="2" customFormat="1" ht="15" customHeight="1" x14ac:dyDescent="0.3">
      <c r="A11" s="14"/>
    </row>
    <row r="12" spans="1:9" s="2" customFormat="1" ht="15" customHeight="1" x14ac:dyDescent="0.3">
      <c r="A12" s="2" t="s">
        <v>6</v>
      </c>
    </row>
    <row r="13" spans="1:9" s="2" customFormat="1" ht="45" customHeight="1" x14ac:dyDescent="0.3">
      <c r="A13" s="18" t="s">
        <v>7</v>
      </c>
    </row>
    <row r="14" spans="1:9" s="2" customFormat="1" ht="15" customHeight="1" x14ac:dyDescent="0.3">
      <c r="A14" s="15"/>
    </row>
    <row r="15" spans="1:9" s="2" customFormat="1" ht="15" customHeight="1" x14ac:dyDescent="0.3">
      <c r="A15" s="2" t="s">
        <v>8</v>
      </c>
    </row>
    <row r="16" spans="1:9" s="9" customFormat="1" ht="15" customHeight="1" x14ac:dyDescent="0.3">
      <c r="A16" s="14" t="s">
        <v>9</v>
      </c>
      <c r="B16" s="2"/>
      <c r="C16" s="2"/>
      <c r="D16" s="2"/>
      <c r="E16" s="2"/>
    </row>
    <row r="17" spans="1:5" s="9" customFormat="1" ht="15" customHeight="1" x14ac:dyDescent="0.3">
      <c r="A17" s="16" t="s">
        <v>10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4">
        <v>0</v>
      </c>
      <c r="E18" s="4">
        <v>380000</v>
      </c>
    </row>
    <row r="19" spans="1:5" s="2" customFormat="1" ht="15" customHeight="1" x14ac:dyDescent="0.3"/>
    <row r="20" spans="1:5" s="2" customFormat="1" ht="15" customHeight="1" x14ac:dyDescent="0.3">
      <c r="A20" s="2" t="s">
        <v>21</v>
      </c>
    </row>
    <row r="21" spans="1:5" s="2" customFormat="1" ht="15" customHeight="1" x14ac:dyDescent="0.3">
      <c r="A21" s="2" t="s">
        <v>22</v>
      </c>
    </row>
    <row r="22" spans="1:5" s="2" customFormat="1" ht="15" customHeight="1" x14ac:dyDescent="0.3">
      <c r="A22" s="2" t="s">
        <v>23</v>
      </c>
    </row>
    <row r="23" spans="1:5" s="2" customFormat="1" ht="15" customHeight="1" x14ac:dyDescent="0.3">
      <c r="A23" s="2" t="s">
        <v>24</v>
      </c>
    </row>
    <row r="24" spans="1:5" s="2" customFormat="1" ht="15" customHeight="1" x14ac:dyDescent="0.3">
      <c r="A24" s="15" t="s">
        <v>25</v>
      </c>
    </row>
    <row r="25" spans="1:5" s="2" customFormat="1" ht="15" customHeight="1" x14ac:dyDescent="0.3">
      <c r="A25" s="15" t="s">
        <v>26</v>
      </c>
    </row>
    <row r="26" spans="1:5" s="2" customFormat="1" ht="15" customHeight="1" x14ac:dyDescent="0.3">
      <c r="A26" s="15" t="s">
        <v>27</v>
      </c>
    </row>
    <row r="27" spans="1:5" s="2" customFormat="1" ht="15" customHeight="1" x14ac:dyDescent="0.3">
      <c r="A27" s="2" t="s">
        <v>28</v>
      </c>
    </row>
    <row r="28" spans="1:5" s="9" customFormat="1" ht="15" customHeight="1" x14ac:dyDescent="0.3">
      <c r="A28" s="2" t="s">
        <v>29</v>
      </c>
      <c r="B28" s="2"/>
      <c r="C28" s="2"/>
      <c r="D28" s="2"/>
      <c r="E28" s="2"/>
    </row>
    <row r="29" spans="1:5" s="9" customFormat="1" ht="15" customHeight="1" x14ac:dyDescent="0.3">
      <c r="A29" s="17" t="s">
        <v>30</v>
      </c>
      <c r="B29" s="2"/>
      <c r="C29" s="2"/>
      <c r="D29" s="2"/>
      <c r="E29" s="2"/>
    </row>
    <row r="30" spans="1:5" s="9" customFormat="1" ht="15" customHeight="1" x14ac:dyDescent="0.3">
      <c r="A30" s="2" t="s">
        <v>31</v>
      </c>
      <c r="B30" s="2"/>
      <c r="C30" s="2"/>
      <c r="D30" s="2"/>
      <c r="E30" s="2"/>
    </row>
    <row r="31" spans="1:5" s="9" customFormat="1" ht="15" customHeight="1" x14ac:dyDescent="0.3">
      <c r="A31" s="17" t="s">
        <v>32</v>
      </c>
      <c r="B31" s="2"/>
      <c r="C31" s="2"/>
      <c r="D31" s="2"/>
      <c r="E31" s="2"/>
    </row>
    <row r="32" spans="1:5" s="2" customFormat="1" ht="15" customHeight="1" x14ac:dyDescent="0.3">
      <c r="A32" s="2" t="s">
        <v>11</v>
      </c>
      <c r="C32" s="3">
        <v>0</v>
      </c>
      <c r="E32" s="3">
        <v>370000</v>
      </c>
    </row>
    <row r="33" spans="1:5" s="2" customFormat="1" ht="15" customHeight="1" x14ac:dyDescent="0.3"/>
    <row r="34" spans="1:5" s="2" customFormat="1" ht="45" customHeight="1" x14ac:dyDescent="0.3">
      <c r="A34" s="19" t="s">
        <v>41</v>
      </c>
    </row>
    <row r="35" spans="1:5" s="2" customFormat="1" ht="15" customHeight="1" x14ac:dyDescent="0.3">
      <c r="A35" s="2" t="s">
        <v>42</v>
      </c>
    </row>
    <row r="36" spans="1:5" s="2" customFormat="1" ht="15" customHeight="1" x14ac:dyDescent="0.3">
      <c r="A36" s="2" t="s">
        <v>43</v>
      </c>
    </row>
    <row r="37" spans="1:5" s="2" customFormat="1" ht="15" customHeight="1" x14ac:dyDescent="0.3">
      <c r="A37" s="2" t="s">
        <v>44</v>
      </c>
    </row>
    <row r="38" spans="1:5" s="2" customFormat="1" ht="15" customHeight="1" x14ac:dyDescent="0.3">
      <c r="A38" s="2" t="s">
        <v>45</v>
      </c>
    </row>
    <row r="39" spans="1:5" s="9" customFormat="1" ht="15" customHeight="1" x14ac:dyDescent="0.3">
      <c r="A39" s="2" t="s">
        <v>46</v>
      </c>
      <c r="B39" s="2"/>
      <c r="C39" s="2"/>
      <c r="D39" s="2"/>
      <c r="E39" s="2"/>
    </row>
    <row r="40" spans="1:5" s="9" customFormat="1" ht="15" customHeight="1" x14ac:dyDescent="0.3">
      <c r="A40" s="2" t="s">
        <v>47</v>
      </c>
      <c r="B40" s="2"/>
      <c r="C40" s="2"/>
      <c r="D40" s="2"/>
      <c r="E40" s="2"/>
    </row>
    <row r="41" spans="1:5" s="2" customFormat="1" ht="15" customHeight="1" x14ac:dyDescent="0.3">
      <c r="A41" s="2" t="s">
        <v>11</v>
      </c>
      <c r="C41" s="3">
        <v>51475000</v>
      </c>
      <c r="E41" s="3">
        <f>53750000</f>
        <v>53750000</v>
      </c>
    </row>
    <row r="42" spans="1:5" s="2" customFormat="1" ht="15" customHeight="1" x14ac:dyDescent="0.3">
      <c r="C42" s="1">
        <v>2019</v>
      </c>
      <c r="E42" s="1">
        <v>2018</v>
      </c>
    </row>
    <row r="43" spans="1:5" s="2" customFormat="1" ht="45" customHeight="1" x14ac:dyDescent="0.3">
      <c r="A43" s="20" t="s">
        <v>48</v>
      </c>
    </row>
    <row r="44" spans="1:5" s="2" customFormat="1" ht="15" customHeight="1" x14ac:dyDescent="0.3"/>
    <row r="45" spans="1:5" s="2" customFormat="1" ht="15" customHeight="1" x14ac:dyDescent="0.3">
      <c r="A45" s="2" t="s">
        <v>42</v>
      </c>
    </row>
    <row r="46" spans="1:5" s="2" customFormat="1" ht="15" customHeight="1" x14ac:dyDescent="0.3">
      <c r="A46" s="2" t="s">
        <v>43</v>
      </c>
    </row>
    <row r="47" spans="1:5" s="2" customFormat="1" ht="15" customHeight="1" x14ac:dyDescent="0.3">
      <c r="A47" s="2" t="s">
        <v>44</v>
      </c>
    </row>
    <row r="48" spans="1:5" s="2" customFormat="1" ht="15" customHeight="1" x14ac:dyDescent="0.3">
      <c r="A48" s="2" t="s">
        <v>49</v>
      </c>
    </row>
    <row r="49" spans="1:5" s="9" customFormat="1" ht="15" customHeight="1" x14ac:dyDescent="0.3">
      <c r="A49" s="2" t="s">
        <v>46</v>
      </c>
      <c r="B49" s="2"/>
      <c r="C49" s="2"/>
      <c r="D49" s="2"/>
      <c r="E49" s="2"/>
    </row>
    <row r="50" spans="1:5" s="9" customFormat="1" ht="15" customHeight="1" x14ac:dyDescent="0.3">
      <c r="A50" s="2" t="s">
        <v>50</v>
      </c>
      <c r="B50" s="2"/>
      <c r="C50" s="2"/>
      <c r="D50" s="2"/>
      <c r="E50" s="2"/>
    </row>
    <row r="51" spans="1:5" s="2" customFormat="1" ht="15" customHeight="1" x14ac:dyDescent="0.3">
      <c r="A51" s="2" t="s">
        <v>11</v>
      </c>
      <c r="C51" s="5">
        <v>84635000</v>
      </c>
      <c r="E51" s="5">
        <v>88565000</v>
      </c>
    </row>
    <row r="52" spans="1:5" s="10" customFormat="1" ht="15" customHeight="1" thickBot="1" x14ac:dyDescent="0.35">
      <c r="A52" s="21" t="s">
        <v>51</v>
      </c>
      <c r="C52" s="6">
        <f>+C51+C41+C32+C18</f>
        <v>136110000</v>
      </c>
      <c r="E52" s="6">
        <f>+E51+E41+E32+E18</f>
        <v>143065000</v>
      </c>
    </row>
    <row r="53" spans="1:5" s="2" customFormat="1" ht="15" customHeight="1" thickTop="1" x14ac:dyDescent="0.3"/>
    <row r="54" spans="1:5" s="2" customFormat="1" ht="15" customHeight="1" x14ac:dyDescent="0.3"/>
    <row r="55" spans="1:5" s="2" customFormat="1" ht="15" customHeight="1" x14ac:dyDescent="0.3"/>
    <row r="56" spans="1:5" s="2" customFormat="1" ht="15" customHeight="1" x14ac:dyDescent="0.3"/>
    <row r="57" spans="1:5" s="2" customFormat="1" ht="15" customHeight="1" x14ac:dyDescent="0.3">
      <c r="A57" s="2" t="s">
        <v>55</v>
      </c>
    </row>
    <row r="58" spans="1:5" s="11" customFormat="1" ht="15" customHeight="1" x14ac:dyDescent="0.3">
      <c r="A58" s="2" t="s">
        <v>59</v>
      </c>
      <c r="B58" s="2"/>
      <c r="C58" s="2"/>
      <c r="D58" s="2"/>
      <c r="E58" s="2"/>
    </row>
    <row r="59" spans="1:5" s="11" customFormat="1" ht="15" customHeight="1" x14ac:dyDescent="0.3">
      <c r="A59" s="2" t="s">
        <v>57</v>
      </c>
      <c r="B59" s="2"/>
      <c r="C59" s="2"/>
      <c r="D59" s="2"/>
      <c r="E59" s="2"/>
    </row>
    <row r="60" spans="1:5" ht="15" customHeight="1" x14ac:dyDescent="0.35"/>
    <row r="61" spans="1:5" ht="15" customHeight="1" x14ac:dyDescent="0.35"/>
    <row r="62" spans="1:5" ht="15" customHeight="1" x14ac:dyDescent="0.35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7" orientation="portrait" r:id="rId1"/>
  <headerFooter>
    <oddFooter>&amp;LPrepared by:  Alma Church, AGM
Reviewed by:  Katarina Bugariu, Associate Comptroller&amp;RFN44_Bond Payable_FY19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36CE-AB20-49C8-BADF-DD0AD2A20F4A}">
  <dimension ref="A1:I52"/>
  <sheetViews>
    <sheetView view="pageBreakPreview" zoomScaleNormal="100" zoomScaleSheetLayoutView="100" workbookViewId="0">
      <selection activeCell="E9" sqref="E9"/>
    </sheetView>
  </sheetViews>
  <sheetFormatPr defaultColWidth="9.1796875" defaultRowHeight="15.5" x14ac:dyDescent="0.35"/>
  <cols>
    <col min="1" max="1" width="56.81640625" style="8" customWidth="1"/>
    <col min="2" max="2" width="2.7265625" style="8" customWidth="1"/>
    <col min="3" max="3" width="16.81640625" style="8" customWidth="1"/>
    <col min="4" max="4" width="2.7265625" style="8" customWidth="1"/>
    <col min="5" max="5" width="19.179687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60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1">
        <v>2020</v>
      </c>
      <c r="E9" s="1">
        <v>2019</v>
      </c>
    </row>
    <row r="10" spans="1:9" s="2" customFormat="1" ht="45" customHeight="1" x14ac:dyDescent="0.3">
      <c r="A10" s="19" t="s">
        <v>61</v>
      </c>
    </row>
    <row r="11" spans="1:9" s="2" customFormat="1" ht="10.5" customHeight="1" x14ac:dyDescent="0.3">
      <c r="A11" s="19"/>
    </row>
    <row r="12" spans="1:9" s="2" customFormat="1" ht="15" customHeight="1" x14ac:dyDescent="0.3">
      <c r="A12" s="2" t="s">
        <v>42</v>
      </c>
    </row>
    <row r="13" spans="1:9" s="2" customFormat="1" ht="15" customHeight="1" x14ac:dyDescent="0.3">
      <c r="A13" s="2" t="s">
        <v>43</v>
      </c>
    </row>
    <row r="14" spans="1:9" s="2" customFormat="1" ht="15" customHeight="1" x14ac:dyDescent="0.3">
      <c r="A14" s="2" t="s">
        <v>44</v>
      </c>
    </row>
    <row r="15" spans="1:9" s="2" customFormat="1" ht="30" customHeight="1" x14ac:dyDescent="0.3">
      <c r="A15" s="20" t="s">
        <v>62</v>
      </c>
    </row>
    <row r="16" spans="1:9" s="9" customFormat="1" ht="15" customHeight="1" x14ac:dyDescent="0.3">
      <c r="A16" s="2" t="s">
        <v>46</v>
      </c>
      <c r="B16" s="2"/>
      <c r="C16" s="2"/>
      <c r="D16" s="2"/>
      <c r="E16" s="2"/>
    </row>
    <row r="17" spans="1:5" s="9" customFormat="1" ht="15" customHeight="1" x14ac:dyDescent="0.3">
      <c r="A17" s="2" t="s">
        <v>47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3">
        <v>7895000</v>
      </c>
      <c r="E18" s="3">
        <v>51475000</v>
      </c>
    </row>
    <row r="19" spans="1:5" s="2" customFormat="1" ht="15" customHeight="1" x14ac:dyDescent="0.3">
      <c r="C19" s="22"/>
      <c r="E19" s="22"/>
    </row>
    <row r="20" spans="1:5" s="2" customFormat="1" ht="45" customHeight="1" x14ac:dyDescent="0.3">
      <c r="A20" s="20" t="s">
        <v>48</v>
      </c>
    </row>
    <row r="21" spans="1:5" s="2" customFormat="1" ht="10.5" customHeight="1" x14ac:dyDescent="0.3">
      <c r="A21" s="19"/>
    </row>
    <row r="22" spans="1:5" s="2" customFormat="1" ht="15" customHeight="1" x14ac:dyDescent="0.3">
      <c r="A22" s="2" t="s">
        <v>42</v>
      </c>
    </row>
    <row r="23" spans="1:5" s="2" customFormat="1" ht="15" customHeight="1" x14ac:dyDescent="0.3">
      <c r="A23" s="2" t="s">
        <v>43</v>
      </c>
    </row>
    <row r="24" spans="1:5" s="2" customFormat="1" ht="15" customHeight="1" x14ac:dyDescent="0.3">
      <c r="A24" s="2" t="s">
        <v>44</v>
      </c>
    </row>
    <row r="25" spans="1:5" s="2" customFormat="1" ht="15" customHeight="1" x14ac:dyDescent="0.3">
      <c r="A25" s="2" t="s">
        <v>49</v>
      </c>
    </row>
    <row r="26" spans="1:5" s="9" customFormat="1" ht="15" customHeight="1" x14ac:dyDescent="0.3">
      <c r="A26" s="2" t="s">
        <v>46</v>
      </c>
      <c r="B26" s="2"/>
      <c r="C26" s="2"/>
      <c r="D26" s="2"/>
      <c r="E26" s="2"/>
    </row>
    <row r="27" spans="1:5" s="9" customFormat="1" ht="15" customHeight="1" x14ac:dyDescent="0.3">
      <c r="A27" s="2" t="s">
        <v>50</v>
      </c>
      <c r="B27" s="2"/>
      <c r="C27" s="2"/>
      <c r="D27" s="2"/>
      <c r="E27" s="2"/>
    </row>
    <row r="28" spans="1:5" s="2" customFormat="1" ht="15" customHeight="1" x14ac:dyDescent="0.3">
      <c r="A28" s="2" t="s">
        <v>11</v>
      </c>
      <c r="C28" s="5">
        <v>79725000</v>
      </c>
      <c r="E28" s="5">
        <v>84635000</v>
      </c>
    </row>
    <row r="29" spans="1:5" s="2" customFormat="1" ht="15" customHeight="1" x14ac:dyDescent="0.3">
      <c r="C29" s="5"/>
      <c r="E29" s="5"/>
    </row>
    <row r="30" spans="1:5" s="2" customFormat="1" ht="50.25" customHeight="1" x14ac:dyDescent="0.3">
      <c r="A30" s="19" t="s">
        <v>63</v>
      </c>
    </row>
    <row r="31" spans="1:5" s="2" customFormat="1" ht="10.5" customHeight="1" x14ac:dyDescent="0.3">
      <c r="A31" s="19"/>
    </row>
    <row r="32" spans="1:5" s="2" customFormat="1" ht="15" customHeight="1" x14ac:dyDescent="0.3">
      <c r="A32" s="2" t="s">
        <v>24</v>
      </c>
    </row>
    <row r="33" spans="1:8" s="2" customFormat="1" ht="15" customHeight="1" x14ac:dyDescent="0.3">
      <c r="A33" s="2" t="s">
        <v>64</v>
      </c>
    </row>
    <row r="34" spans="1:8" s="2" customFormat="1" ht="15" customHeight="1" x14ac:dyDescent="0.3">
      <c r="A34" s="2" t="s">
        <v>65</v>
      </c>
      <c r="H34" s="15"/>
    </row>
    <row r="35" spans="1:8" s="2" customFormat="1" ht="15" customHeight="1" x14ac:dyDescent="0.3">
      <c r="A35" s="2" t="s">
        <v>66</v>
      </c>
      <c r="H35" s="15"/>
    </row>
    <row r="36" spans="1:8" s="2" customFormat="1" ht="15" customHeight="1" x14ac:dyDescent="0.3">
      <c r="A36" s="2" t="s">
        <v>67</v>
      </c>
      <c r="H36" s="15"/>
    </row>
    <row r="37" spans="1:8" s="9" customFormat="1" ht="15" customHeight="1" x14ac:dyDescent="0.3">
      <c r="A37" s="2" t="s">
        <v>68</v>
      </c>
      <c r="B37" s="2"/>
      <c r="C37" s="2"/>
      <c r="D37" s="2"/>
      <c r="E37" s="2"/>
      <c r="H37" s="2"/>
    </row>
    <row r="38" spans="1:8" s="9" customFormat="1" ht="15" customHeight="1" x14ac:dyDescent="0.3">
      <c r="A38" s="2" t="s">
        <v>69</v>
      </c>
      <c r="B38" s="2"/>
      <c r="C38" s="2"/>
      <c r="D38" s="2"/>
      <c r="E38" s="2"/>
      <c r="H38" s="2"/>
    </row>
    <row r="39" spans="1:8" s="2" customFormat="1" ht="15" customHeight="1" x14ac:dyDescent="0.3">
      <c r="A39" s="2" t="s">
        <v>11</v>
      </c>
      <c r="C39" s="5">
        <v>41194693</v>
      </c>
      <c r="E39" s="5">
        <v>0</v>
      </c>
      <c r="H39" s="17"/>
    </row>
    <row r="40" spans="1:8" s="2" customFormat="1" ht="15" customHeight="1" x14ac:dyDescent="0.3">
      <c r="C40" s="5"/>
      <c r="E40" s="5"/>
    </row>
    <row r="41" spans="1:8" s="2" customFormat="1" ht="15" customHeight="1" x14ac:dyDescent="0.3">
      <c r="C41" s="5"/>
      <c r="E41" s="5"/>
    </row>
    <row r="42" spans="1:8" s="10" customFormat="1" ht="15" customHeight="1" thickBot="1" x14ac:dyDescent="0.35">
      <c r="A42" s="21" t="s">
        <v>51</v>
      </c>
      <c r="C42" s="6">
        <f>C39+C28+C18</f>
        <v>128814693</v>
      </c>
      <c r="E42" s="6">
        <f>E39+E28+E18</f>
        <v>136110000</v>
      </c>
    </row>
    <row r="43" spans="1:8" s="2" customFormat="1" ht="15" customHeight="1" thickTop="1" x14ac:dyDescent="0.3"/>
    <row r="44" spans="1:8" s="2" customFormat="1" ht="15" customHeight="1" x14ac:dyDescent="0.3"/>
    <row r="45" spans="1:8" s="2" customFormat="1" ht="15" customHeight="1" x14ac:dyDescent="0.3"/>
    <row r="46" spans="1:8" s="2" customFormat="1" ht="15" customHeight="1" x14ac:dyDescent="0.3"/>
    <row r="47" spans="1:8" s="2" customFormat="1" ht="15" customHeight="1" x14ac:dyDescent="0.3">
      <c r="A47" s="2" t="s">
        <v>55</v>
      </c>
    </row>
    <row r="48" spans="1:8" s="11" customFormat="1" ht="15" customHeight="1" x14ac:dyDescent="0.3">
      <c r="A48" s="2" t="s">
        <v>59</v>
      </c>
      <c r="B48" s="2"/>
      <c r="C48" s="2"/>
      <c r="D48" s="2"/>
      <c r="E48" s="2"/>
    </row>
    <row r="49" spans="1:5" s="11" customFormat="1" ht="15" customHeight="1" x14ac:dyDescent="0.3">
      <c r="A49" s="2" t="s">
        <v>57</v>
      </c>
      <c r="B49" s="2"/>
      <c r="C49" s="2"/>
      <c r="D49" s="2"/>
      <c r="E49" s="2"/>
    </row>
    <row r="50" spans="1:5" ht="15" customHeight="1" x14ac:dyDescent="0.35"/>
    <row r="51" spans="1:5" ht="15" customHeight="1" x14ac:dyDescent="0.35"/>
    <row r="52" spans="1:5" ht="15" customHeight="1" x14ac:dyDescent="0.35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2" orientation="portrait" r:id="rId1"/>
  <headerFooter>
    <oddFooter>&amp;LPrepared by:  Nereida Sanchez 
Reviewed by:  Alma Church, Office Manager &amp;RFN44_Bond Payable</oddFooter>
  </headerFooter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215C-C490-4D6E-89AE-498D10E66EB9}">
  <dimension ref="A1:I52"/>
  <sheetViews>
    <sheetView view="pageBreakPreview" zoomScaleNormal="100" zoomScaleSheetLayoutView="100" workbookViewId="0">
      <selection activeCell="E10" sqref="E10"/>
    </sheetView>
  </sheetViews>
  <sheetFormatPr defaultColWidth="9.1796875" defaultRowHeight="15.5" x14ac:dyDescent="0.35"/>
  <cols>
    <col min="1" max="1" width="56.81640625" style="8" customWidth="1"/>
    <col min="2" max="2" width="2.7265625" style="8" customWidth="1"/>
    <col min="3" max="3" width="16.81640625" style="8" customWidth="1"/>
    <col min="4" max="4" width="2.7265625" style="8" customWidth="1"/>
    <col min="5" max="5" width="19.179687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70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1">
        <v>2021</v>
      </c>
      <c r="E9" s="1">
        <v>2020</v>
      </c>
    </row>
    <row r="10" spans="1:9" s="2" customFormat="1" ht="45" customHeight="1" x14ac:dyDescent="0.3">
      <c r="A10" s="19" t="s">
        <v>61</v>
      </c>
    </row>
    <row r="11" spans="1:9" s="2" customFormat="1" ht="10.5" customHeight="1" x14ac:dyDescent="0.3">
      <c r="A11" s="19"/>
    </row>
    <row r="12" spans="1:9" s="2" customFormat="1" ht="15" customHeight="1" x14ac:dyDescent="0.3">
      <c r="A12" s="2" t="s">
        <v>42</v>
      </c>
    </row>
    <row r="13" spans="1:9" s="2" customFormat="1" ht="15" customHeight="1" x14ac:dyDescent="0.3">
      <c r="A13" s="2" t="s">
        <v>43</v>
      </c>
    </row>
    <row r="14" spans="1:9" s="2" customFormat="1" ht="15" customHeight="1" x14ac:dyDescent="0.3">
      <c r="A14" s="2" t="s">
        <v>44</v>
      </c>
    </row>
    <row r="15" spans="1:9" s="2" customFormat="1" ht="30" customHeight="1" x14ac:dyDescent="0.3">
      <c r="A15" s="20" t="s">
        <v>62</v>
      </c>
    </row>
    <row r="16" spans="1:9" s="9" customFormat="1" ht="15" customHeight="1" x14ac:dyDescent="0.3">
      <c r="A16" s="2" t="s">
        <v>46</v>
      </c>
      <c r="B16" s="2"/>
      <c r="C16" s="2"/>
      <c r="D16" s="2"/>
      <c r="E16" s="2"/>
    </row>
    <row r="17" spans="1:5" s="9" customFormat="1" ht="15" customHeight="1" x14ac:dyDescent="0.3">
      <c r="A17" s="2" t="s">
        <v>47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3">
        <v>5390000</v>
      </c>
      <c r="E18" s="3">
        <v>7895000</v>
      </c>
    </row>
    <row r="19" spans="1:5" s="2" customFormat="1" ht="15" customHeight="1" x14ac:dyDescent="0.3">
      <c r="C19" s="22"/>
      <c r="E19" s="22"/>
    </row>
    <row r="20" spans="1:5" s="2" customFormat="1" ht="45" customHeight="1" x14ac:dyDescent="0.3">
      <c r="A20" s="20" t="s">
        <v>48</v>
      </c>
    </row>
    <row r="21" spans="1:5" s="2" customFormat="1" ht="10.5" customHeight="1" x14ac:dyDescent="0.3">
      <c r="A21" s="19"/>
    </row>
    <row r="22" spans="1:5" s="2" customFormat="1" ht="15" customHeight="1" x14ac:dyDescent="0.3">
      <c r="A22" s="2" t="s">
        <v>42</v>
      </c>
    </row>
    <row r="23" spans="1:5" s="2" customFormat="1" ht="15" customHeight="1" x14ac:dyDescent="0.3">
      <c r="A23" s="2" t="s">
        <v>43</v>
      </c>
    </row>
    <row r="24" spans="1:5" s="2" customFormat="1" ht="15" customHeight="1" x14ac:dyDescent="0.3">
      <c r="A24" s="2" t="s">
        <v>44</v>
      </c>
    </row>
    <row r="25" spans="1:5" s="2" customFormat="1" ht="15" customHeight="1" x14ac:dyDescent="0.3">
      <c r="A25" s="2" t="s">
        <v>49</v>
      </c>
    </row>
    <row r="26" spans="1:5" s="9" customFormat="1" ht="15" customHeight="1" x14ac:dyDescent="0.3">
      <c r="A26" s="2" t="s">
        <v>46</v>
      </c>
      <c r="B26" s="2"/>
      <c r="C26" s="2"/>
      <c r="D26" s="2"/>
      <c r="E26" s="2"/>
    </row>
    <row r="27" spans="1:5" s="9" customFormat="1" ht="15" customHeight="1" x14ac:dyDescent="0.3">
      <c r="A27" s="2" t="s">
        <v>50</v>
      </c>
      <c r="B27" s="2"/>
      <c r="C27" s="2"/>
      <c r="D27" s="2"/>
      <c r="E27" s="2"/>
    </row>
    <row r="28" spans="1:5" s="2" customFormat="1" ht="15" customHeight="1" x14ac:dyDescent="0.3">
      <c r="A28" s="2" t="s">
        <v>11</v>
      </c>
      <c r="C28" s="5">
        <v>74570000</v>
      </c>
      <c r="E28" s="5">
        <v>79725000</v>
      </c>
    </row>
    <row r="29" spans="1:5" s="2" customFormat="1" ht="15" customHeight="1" x14ac:dyDescent="0.3">
      <c r="C29" s="5"/>
      <c r="E29" s="5"/>
    </row>
    <row r="30" spans="1:5" s="2" customFormat="1" ht="50.25" customHeight="1" x14ac:dyDescent="0.3">
      <c r="A30" s="19" t="s">
        <v>63</v>
      </c>
    </row>
    <row r="31" spans="1:5" s="2" customFormat="1" ht="10.5" customHeight="1" x14ac:dyDescent="0.3">
      <c r="A31" s="19"/>
    </row>
    <row r="32" spans="1:5" s="2" customFormat="1" ht="15" customHeight="1" x14ac:dyDescent="0.3">
      <c r="A32" s="2" t="s">
        <v>24</v>
      </c>
    </row>
    <row r="33" spans="1:8" s="2" customFormat="1" ht="15" customHeight="1" x14ac:dyDescent="0.3">
      <c r="A33" s="2" t="s">
        <v>64</v>
      </c>
    </row>
    <row r="34" spans="1:8" s="2" customFormat="1" ht="15" customHeight="1" x14ac:dyDescent="0.3">
      <c r="A34" s="2" t="s">
        <v>65</v>
      </c>
      <c r="H34" s="15"/>
    </row>
    <row r="35" spans="1:8" s="2" customFormat="1" ht="15" customHeight="1" x14ac:dyDescent="0.3">
      <c r="A35" s="2" t="s">
        <v>66</v>
      </c>
      <c r="H35" s="15"/>
    </row>
    <row r="36" spans="1:8" s="2" customFormat="1" ht="15" customHeight="1" x14ac:dyDescent="0.3">
      <c r="A36" s="2" t="s">
        <v>67</v>
      </c>
      <c r="H36" s="15"/>
    </row>
    <row r="37" spans="1:8" s="9" customFormat="1" ht="15" customHeight="1" x14ac:dyDescent="0.3">
      <c r="A37" s="2" t="s">
        <v>68</v>
      </c>
      <c r="B37" s="2"/>
      <c r="C37" s="2"/>
      <c r="D37" s="2"/>
      <c r="E37" s="2"/>
      <c r="H37" s="2"/>
    </row>
    <row r="38" spans="1:8" s="9" customFormat="1" ht="15" customHeight="1" x14ac:dyDescent="0.3">
      <c r="A38" s="2" t="s">
        <v>69</v>
      </c>
      <c r="B38" s="2"/>
      <c r="C38" s="2"/>
      <c r="D38" s="2"/>
      <c r="E38" s="2"/>
      <c r="H38" s="2"/>
    </row>
    <row r="39" spans="1:8" s="2" customFormat="1" ht="15" customHeight="1" x14ac:dyDescent="0.3">
      <c r="A39" s="2" t="s">
        <v>11</v>
      </c>
      <c r="C39" s="5">
        <v>40954693</v>
      </c>
      <c r="E39" s="5">
        <v>41194693</v>
      </c>
      <c r="H39" s="17"/>
    </row>
    <row r="40" spans="1:8" s="2" customFormat="1" ht="15" customHeight="1" x14ac:dyDescent="0.3">
      <c r="C40" s="5"/>
      <c r="E40" s="5"/>
    </row>
    <row r="41" spans="1:8" s="2" customFormat="1" ht="15" customHeight="1" x14ac:dyDescent="0.3">
      <c r="C41" s="5"/>
      <c r="E41" s="5"/>
    </row>
    <row r="42" spans="1:8" s="10" customFormat="1" ht="15" customHeight="1" thickBot="1" x14ac:dyDescent="0.35">
      <c r="A42" s="21" t="s">
        <v>51</v>
      </c>
      <c r="C42" s="6">
        <f>C39+C28+C18</f>
        <v>120914693</v>
      </c>
      <c r="E42" s="6">
        <f>E39+E28+E18</f>
        <v>128814693</v>
      </c>
    </row>
    <row r="43" spans="1:8" s="2" customFormat="1" ht="15" customHeight="1" thickTop="1" x14ac:dyDescent="0.3"/>
    <row r="44" spans="1:8" s="2" customFormat="1" ht="15" customHeight="1" x14ac:dyDescent="0.3"/>
    <row r="45" spans="1:8" s="2" customFormat="1" ht="15" customHeight="1" x14ac:dyDescent="0.3"/>
    <row r="46" spans="1:8" s="2" customFormat="1" ht="15" customHeight="1" x14ac:dyDescent="0.3"/>
    <row r="47" spans="1:8" s="2" customFormat="1" ht="15" customHeight="1" x14ac:dyDescent="0.3">
      <c r="A47" s="2" t="s">
        <v>55</v>
      </c>
    </row>
    <row r="48" spans="1:8" s="11" customFormat="1" ht="15" customHeight="1" x14ac:dyDescent="0.3">
      <c r="A48" s="2" t="s">
        <v>59</v>
      </c>
      <c r="B48" s="2"/>
      <c r="C48" s="2"/>
      <c r="D48" s="2"/>
      <c r="E48" s="2"/>
    </row>
    <row r="49" spans="1:5" s="11" customFormat="1" ht="15" customHeight="1" x14ac:dyDescent="0.3">
      <c r="A49" s="2" t="s">
        <v>57</v>
      </c>
      <c r="B49" s="2"/>
      <c r="C49" s="2"/>
      <c r="D49" s="2"/>
      <c r="E49" s="2"/>
    </row>
    <row r="50" spans="1:5" ht="15" customHeight="1" x14ac:dyDescent="0.35"/>
    <row r="51" spans="1:5" ht="15" customHeight="1" x14ac:dyDescent="0.35"/>
    <row r="52" spans="1:5" ht="15" customHeight="1" x14ac:dyDescent="0.35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2" orientation="portrait" r:id="rId1"/>
  <headerFooter>
    <oddFooter>&amp;LPrepared by:  Nereida Sanchez 
Reviewed by:  Alma Church, Office Manager &amp;RFN44_Bond Payable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4250-F13C-4B5D-9D26-30C9B5649981}">
  <dimension ref="A1:I61"/>
  <sheetViews>
    <sheetView view="pageBreakPreview" topLeftCell="A4" zoomScaleNormal="100" zoomScaleSheetLayoutView="100" workbookViewId="0">
      <selection activeCell="C17" sqref="C17"/>
    </sheetView>
  </sheetViews>
  <sheetFormatPr defaultColWidth="9.1796875" defaultRowHeight="15.5" x14ac:dyDescent="0.35"/>
  <cols>
    <col min="1" max="1" width="59.1796875" style="8" customWidth="1"/>
    <col min="2" max="2" width="2.7265625" style="8" customWidth="1"/>
    <col min="3" max="3" width="15.54296875" style="8" customWidth="1"/>
    <col min="4" max="4" width="2.7265625" style="8" customWidth="1"/>
    <col min="5" max="5" width="17.81640625" style="8" customWidth="1"/>
    <col min="6" max="16384" width="9.1796875" style="8"/>
  </cols>
  <sheetData>
    <row r="1" spans="1:9" x14ac:dyDescent="0.35">
      <c r="A1" s="24" t="s">
        <v>0</v>
      </c>
      <c r="B1" s="24"/>
      <c r="C1" s="24"/>
      <c r="D1" s="24"/>
      <c r="E1" s="24"/>
    </row>
    <row r="2" spans="1:9" x14ac:dyDescent="0.35">
      <c r="A2" s="24" t="s">
        <v>1</v>
      </c>
      <c r="B2" s="24"/>
      <c r="C2" s="24"/>
      <c r="D2" s="24"/>
      <c r="E2" s="24"/>
    </row>
    <row r="3" spans="1:9" x14ac:dyDescent="0.35">
      <c r="A3" s="24" t="s">
        <v>71</v>
      </c>
      <c r="B3" s="24"/>
      <c r="C3" s="24"/>
      <c r="D3" s="24"/>
      <c r="E3" s="24"/>
    </row>
    <row r="4" spans="1:9" ht="15" customHeight="1" x14ac:dyDescent="0.35"/>
    <row r="5" spans="1:9" ht="15" customHeight="1" x14ac:dyDescent="0.35">
      <c r="A5" s="13" t="s">
        <v>3</v>
      </c>
      <c r="B5" s="7"/>
      <c r="C5" s="7"/>
      <c r="D5" s="7"/>
      <c r="E5" s="7"/>
      <c r="F5" s="7"/>
      <c r="G5" s="12"/>
      <c r="H5" s="12"/>
      <c r="I5" s="12"/>
    </row>
    <row r="6" spans="1:9" s="2" customFormat="1" ht="15" customHeight="1" x14ac:dyDescent="0.3"/>
    <row r="7" spans="1:9" s="2" customFormat="1" ht="15" customHeight="1" x14ac:dyDescent="0.3">
      <c r="A7" s="2" t="s">
        <v>4</v>
      </c>
    </row>
    <row r="8" spans="1:9" s="2" customFormat="1" ht="15" customHeight="1" x14ac:dyDescent="0.3"/>
    <row r="9" spans="1:9" s="2" customFormat="1" ht="15" customHeight="1" x14ac:dyDescent="0.3">
      <c r="C9" s="23">
        <v>44804</v>
      </c>
      <c r="E9" s="23">
        <v>44439</v>
      </c>
    </row>
    <row r="10" spans="1:9" s="2" customFormat="1" ht="45" customHeight="1" x14ac:dyDescent="0.3">
      <c r="A10" s="19" t="s">
        <v>61</v>
      </c>
    </row>
    <row r="11" spans="1:9" s="2" customFormat="1" ht="10.5" customHeight="1" x14ac:dyDescent="0.3">
      <c r="A11" s="19"/>
    </row>
    <row r="12" spans="1:9" s="2" customFormat="1" ht="15" customHeight="1" x14ac:dyDescent="0.3">
      <c r="A12" s="2" t="s">
        <v>42</v>
      </c>
    </row>
    <row r="13" spans="1:9" s="2" customFormat="1" ht="15" customHeight="1" x14ac:dyDescent="0.3">
      <c r="A13" s="2" t="s">
        <v>43</v>
      </c>
    </row>
    <row r="14" spans="1:9" s="2" customFormat="1" ht="15" customHeight="1" x14ac:dyDescent="0.3">
      <c r="A14" s="2" t="s">
        <v>44</v>
      </c>
    </row>
    <row r="15" spans="1:9" s="2" customFormat="1" ht="30" customHeight="1" x14ac:dyDescent="0.3">
      <c r="A15" s="20" t="s">
        <v>62</v>
      </c>
    </row>
    <row r="16" spans="1:9" s="9" customFormat="1" ht="15" customHeight="1" x14ac:dyDescent="0.3">
      <c r="A16" s="2" t="s">
        <v>46</v>
      </c>
      <c r="B16" s="2"/>
      <c r="C16" s="2"/>
      <c r="D16" s="2"/>
      <c r="E16" s="2"/>
    </row>
    <row r="17" spans="1:5" s="9" customFormat="1" ht="15" customHeight="1" x14ac:dyDescent="0.3">
      <c r="A17" s="2" t="s">
        <v>47</v>
      </c>
      <c r="B17" s="2"/>
      <c r="C17" s="2"/>
      <c r="D17" s="2"/>
      <c r="E17" s="2"/>
    </row>
    <row r="18" spans="1:5" s="2" customFormat="1" ht="15" customHeight="1" x14ac:dyDescent="0.3">
      <c r="A18" s="2" t="s">
        <v>11</v>
      </c>
      <c r="C18" s="3">
        <v>2760000</v>
      </c>
      <c r="E18" s="3">
        <v>5390000</v>
      </c>
    </row>
    <row r="19" spans="1:5" s="2" customFormat="1" ht="15" customHeight="1" x14ac:dyDescent="0.3">
      <c r="C19" s="22"/>
      <c r="E19" s="22"/>
    </row>
    <row r="20" spans="1:5" s="2" customFormat="1" ht="45" customHeight="1" x14ac:dyDescent="0.3">
      <c r="A20" s="20" t="s">
        <v>72</v>
      </c>
    </row>
    <row r="21" spans="1:5" s="2" customFormat="1" ht="10.5" customHeight="1" x14ac:dyDescent="0.3">
      <c r="A21" s="19"/>
    </row>
    <row r="22" spans="1:5" s="2" customFormat="1" ht="15" customHeight="1" x14ac:dyDescent="0.3">
      <c r="A22" s="2" t="s">
        <v>42</v>
      </c>
    </row>
    <row r="23" spans="1:5" s="2" customFormat="1" ht="15" customHeight="1" x14ac:dyDescent="0.3">
      <c r="A23" s="2" t="s">
        <v>43</v>
      </c>
    </row>
    <row r="24" spans="1:5" s="2" customFormat="1" ht="15" customHeight="1" x14ac:dyDescent="0.3">
      <c r="A24" s="2" t="s">
        <v>44</v>
      </c>
    </row>
    <row r="25" spans="1:5" s="2" customFormat="1" ht="15" customHeight="1" x14ac:dyDescent="0.3">
      <c r="A25" s="2" t="s">
        <v>49</v>
      </c>
    </row>
    <row r="26" spans="1:5" s="9" customFormat="1" ht="15" customHeight="1" x14ac:dyDescent="0.3">
      <c r="A26" s="2" t="s">
        <v>46</v>
      </c>
      <c r="B26" s="2"/>
      <c r="C26" s="2"/>
      <c r="D26" s="2"/>
      <c r="E26" s="2"/>
    </row>
    <row r="27" spans="1:5" s="9" customFormat="1" ht="15" customHeight="1" x14ac:dyDescent="0.3">
      <c r="A27" s="2" t="s">
        <v>50</v>
      </c>
      <c r="B27" s="2"/>
      <c r="C27" s="2"/>
      <c r="D27" s="2"/>
      <c r="E27" s="2"/>
    </row>
    <row r="28" spans="1:5" s="2" customFormat="1" ht="15" customHeight="1" x14ac:dyDescent="0.3">
      <c r="A28" s="2" t="s">
        <v>11</v>
      </c>
      <c r="C28" s="5">
        <v>11095000</v>
      </c>
      <c r="E28" s="5">
        <v>74570000</v>
      </c>
    </row>
    <row r="29" spans="1:5" s="2" customFormat="1" ht="15" customHeight="1" x14ac:dyDescent="0.3">
      <c r="C29" s="5"/>
      <c r="E29" s="5"/>
    </row>
    <row r="30" spans="1:5" s="2" customFormat="1" ht="50.25" customHeight="1" x14ac:dyDescent="0.3">
      <c r="A30" s="19" t="s">
        <v>63</v>
      </c>
    </row>
    <row r="31" spans="1:5" s="2" customFormat="1" ht="10.5" customHeight="1" x14ac:dyDescent="0.3">
      <c r="A31" s="19"/>
    </row>
    <row r="32" spans="1:5" s="2" customFormat="1" ht="15" customHeight="1" x14ac:dyDescent="0.3">
      <c r="A32" s="2" t="s">
        <v>73</v>
      </c>
    </row>
    <row r="33" spans="1:8" s="2" customFormat="1" ht="15" customHeight="1" x14ac:dyDescent="0.3">
      <c r="A33" s="2" t="s">
        <v>74</v>
      </c>
    </row>
    <row r="34" spans="1:8" s="2" customFormat="1" ht="15" customHeight="1" x14ac:dyDescent="0.3">
      <c r="A34" s="2" t="s">
        <v>75</v>
      </c>
      <c r="H34" s="15"/>
    </row>
    <row r="35" spans="1:8" s="2" customFormat="1" ht="15" customHeight="1" x14ac:dyDescent="0.3">
      <c r="A35" s="2" t="s">
        <v>67</v>
      </c>
      <c r="H35" s="15"/>
    </row>
    <row r="36" spans="1:8" s="9" customFormat="1" ht="15" customHeight="1" x14ac:dyDescent="0.3">
      <c r="A36" s="2" t="s">
        <v>68</v>
      </c>
      <c r="B36" s="2"/>
      <c r="C36" s="2"/>
      <c r="D36" s="2"/>
      <c r="E36" s="2"/>
      <c r="H36" s="2"/>
    </row>
    <row r="37" spans="1:8" s="9" customFormat="1" ht="15" customHeight="1" x14ac:dyDescent="0.3">
      <c r="A37" s="2" t="s">
        <v>69</v>
      </c>
      <c r="B37" s="2"/>
      <c r="C37" s="2"/>
      <c r="D37" s="2"/>
      <c r="E37" s="2"/>
      <c r="H37" s="2"/>
    </row>
    <row r="38" spans="1:8" s="2" customFormat="1" ht="15" customHeight="1" x14ac:dyDescent="0.3">
      <c r="A38" s="2" t="s">
        <v>11</v>
      </c>
      <c r="C38" s="5">
        <v>40594693.200000003</v>
      </c>
      <c r="E38" s="5">
        <v>40954693</v>
      </c>
      <c r="H38" s="17"/>
    </row>
    <row r="39" spans="1:8" s="2" customFormat="1" ht="15" customHeight="1" x14ac:dyDescent="0.3">
      <c r="C39" s="5"/>
      <c r="E39" s="5"/>
    </row>
    <row r="40" spans="1:8" s="2" customFormat="1" ht="50.25" customHeight="1" x14ac:dyDescent="0.3">
      <c r="A40" s="19" t="s">
        <v>76</v>
      </c>
    </row>
    <row r="41" spans="1:8" s="2" customFormat="1" ht="15" customHeight="1" x14ac:dyDescent="0.3">
      <c r="A41" s="19"/>
    </row>
    <row r="42" spans="1:8" s="2" customFormat="1" ht="15" customHeight="1" x14ac:dyDescent="0.3">
      <c r="A42" s="2" t="s">
        <v>77</v>
      </c>
    </row>
    <row r="43" spans="1:8" s="2" customFormat="1" ht="15" customHeight="1" x14ac:dyDescent="0.3">
      <c r="A43" s="2" t="s">
        <v>78</v>
      </c>
    </row>
    <row r="44" spans="1:8" s="2" customFormat="1" ht="15" customHeight="1" x14ac:dyDescent="0.3">
      <c r="A44" s="2" t="s">
        <v>79</v>
      </c>
    </row>
    <row r="45" spans="1:8" s="2" customFormat="1" ht="15" customHeight="1" x14ac:dyDescent="0.3">
      <c r="A45" s="2" t="s">
        <v>80</v>
      </c>
    </row>
    <row r="46" spans="1:8" s="2" customFormat="1" ht="15" customHeight="1" x14ac:dyDescent="0.3">
      <c r="A46" s="2" t="s">
        <v>81</v>
      </c>
    </row>
    <row r="47" spans="1:8" s="2" customFormat="1" ht="15" customHeight="1" x14ac:dyDescent="0.3">
      <c r="A47" s="2" t="s">
        <v>82</v>
      </c>
    </row>
    <row r="48" spans="1:8" s="2" customFormat="1" ht="15" customHeight="1" x14ac:dyDescent="0.3">
      <c r="A48" s="2" t="s">
        <v>11</v>
      </c>
      <c r="C48" s="5">
        <v>57620000</v>
      </c>
      <c r="E48" s="5">
        <v>0</v>
      </c>
    </row>
    <row r="49" spans="1:5" s="2" customFormat="1" ht="15" customHeight="1" x14ac:dyDescent="0.3">
      <c r="C49" s="5"/>
      <c r="E49" s="5"/>
    </row>
    <row r="50" spans="1:5" s="2" customFormat="1" ht="15" customHeight="1" x14ac:dyDescent="0.3">
      <c r="C50" s="5"/>
      <c r="E50" s="5"/>
    </row>
    <row r="51" spans="1:5" s="10" customFormat="1" ht="15" customHeight="1" thickBot="1" x14ac:dyDescent="0.35">
      <c r="A51" s="21" t="s">
        <v>51</v>
      </c>
      <c r="C51" s="6">
        <f>C38+C28+C18+C48</f>
        <v>112069693.2</v>
      </c>
      <c r="E51" s="6">
        <f>E38+E28+E18</f>
        <v>120914693</v>
      </c>
    </row>
    <row r="52" spans="1:5" s="2" customFormat="1" ht="15" customHeight="1" thickTop="1" x14ac:dyDescent="0.3"/>
    <row r="53" spans="1:5" s="2" customFormat="1" ht="15" customHeight="1" x14ac:dyDescent="0.3"/>
    <row r="54" spans="1:5" s="2" customFormat="1" ht="15" customHeight="1" x14ac:dyDescent="0.3"/>
    <row r="55" spans="1:5" s="2" customFormat="1" ht="15" customHeight="1" x14ac:dyDescent="0.3"/>
    <row r="56" spans="1:5" s="2" customFormat="1" ht="15" customHeight="1" x14ac:dyDescent="0.3">
      <c r="A56" s="2" t="s">
        <v>55</v>
      </c>
    </row>
    <row r="57" spans="1:5" s="11" customFormat="1" ht="15" customHeight="1" x14ac:dyDescent="0.3">
      <c r="A57" s="2" t="s">
        <v>59</v>
      </c>
      <c r="B57" s="2"/>
      <c r="C57" s="2"/>
      <c r="D57" s="2"/>
      <c r="E57" s="2"/>
    </row>
    <row r="58" spans="1:5" s="11" customFormat="1" ht="15" customHeight="1" x14ac:dyDescent="0.3">
      <c r="A58" s="2" t="s">
        <v>57</v>
      </c>
      <c r="B58" s="2"/>
      <c r="C58" s="2"/>
      <c r="D58" s="2"/>
      <c r="E58" s="2"/>
    </row>
    <row r="59" spans="1:5" ht="15" customHeight="1" x14ac:dyDescent="0.35"/>
    <row r="60" spans="1:5" ht="15" customHeight="1" x14ac:dyDescent="0.35"/>
    <row r="61" spans="1:5" ht="15" customHeight="1" x14ac:dyDescent="0.35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2" orientation="portrait" r:id="rId1"/>
  <headerFooter>
    <oddFooter>&amp;LPrepared by:  Nereida Sanchez 
Reviewed by:  Alma Church, AGM&amp;RFN44_Bond Payable</oddFooter>
  </headerFooter>
  <rowBreaks count="1" manualBreakCount="1">
    <brk id="38" max="4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227A-F46F-4503-A893-090747AF2E08}">
  <dimension ref="A1:H55"/>
  <sheetViews>
    <sheetView tabSelected="1" view="pageBreakPreview" zoomScaleNormal="100" zoomScaleSheetLayoutView="100" workbookViewId="0">
      <selection sqref="A1:E1"/>
    </sheetView>
  </sheetViews>
  <sheetFormatPr defaultColWidth="9.1796875" defaultRowHeight="15.5" x14ac:dyDescent="0.35"/>
  <cols>
    <col min="1" max="1" width="59.1796875" style="8" customWidth="1"/>
    <col min="2" max="2" width="2.7265625" style="8" customWidth="1"/>
    <col min="3" max="3" width="15.54296875" style="8" customWidth="1"/>
    <col min="4" max="4" width="2.7265625" style="8" customWidth="1"/>
    <col min="5" max="5" width="17.81640625" style="8" customWidth="1"/>
    <col min="6" max="16384" width="9.1796875" style="8"/>
  </cols>
  <sheetData>
    <row r="1" spans="1:5" ht="18" customHeight="1" x14ac:dyDescent="0.35">
      <c r="A1" s="24" t="s">
        <v>0</v>
      </c>
      <c r="B1" s="24"/>
      <c r="C1" s="24"/>
      <c r="D1" s="24"/>
      <c r="E1" s="24"/>
    </row>
    <row r="2" spans="1:5" ht="18" customHeight="1" x14ac:dyDescent="0.35">
      <c r="A2" s="24" t="s">
        <v>84</v>
      </c>
      <c r="B2" s="24"/>
      <c r="C2" s="24"/>
      <c r="D2" s="24"/>
      <c r="E2" s="24"/>
    </row>
    <row r="3" spans="1:5" ht="18" customHeight="1" x14ac:dyDescent="0.35">
      <c r="A3" s="24" t="s">
        <v>83</v>
      </c>
      <c r="B3" s="24"/>
      <c r="C3" s="24"/>
      <c r="D3" s="24"/>
      <c r="E3" s="24"/>
    </row>
    <row r="4" spans="1:5" ht="18" customHeight="1" x14ac:dyDescent="0.35"/>
    <row r="5" spans="1:5" s="2" customFormat="1" ht="18" customHeight="1" x14ac:dyDescent="0.3"/>
    <row r="6" spans="1:5" s="2" customFormat="1" ht="18" customHeight="1" x14ac:dyDescent="0.3">
      <c r="A6" s="2" t="s">
        <v>4</v>
      </c>
    </row>
    <row r="7" spans="1:5" s="2" customFormat="1" ht="18" customHeight="1" x14ac:dyDescent="0.3"/>
    <row r="8" spans="1:5" s="2" customFormat="1" ht="18" customHeight="1" x14ac:dyDescent="0.3">
      <c r="C8" s="23">
        <v>45169</v>
      </c>
      <c r="E8" s="23">
        <v>44804</v>
      </c>
    </row>
    <row r="9" spans="1:5" s="2" customFormat="1" ht="45" customHeight="1" x14ac:dyDescent="0.3">
      <c r="A9" s="19" t="s">
        <v>61</v>
      </c>
    </row>
    <row r="10" spans="1:5" s="2" customFormat="1" ht="10.5" customHeight="1" x14ac:dyDescent="0.3">
      <c r="A10" s="19"/>
    </row>
    <row r="11" spans="1:5" s="2" customFormat="1" ht="18" customHeight="1" x14ac:dyDescent="0.3">
      <c r="A11" s="2" t="s">
        <v>42</v>
      </c>
    </row>
    <row r="12" spans="1:5" s="2" customFormat="1" ht="18" customHeight="1" x14ac:dyDescent="0.3">
      <c r="A12" s="2" t="s">
        <v>43</v>
      </c>
    </row>
    <row r="13" spans="1:5" s="2" customFormat="1" ht="18" customHeight="1" x14ac:dyDescent="0.3">
      <c r="A13" s="2" t="s">
        <v>44</v>
      </c>
    </row>
    <row r="14" spans="1:5" s="2" customFormat="1" ht="30" customHeight="1" x14ac:dyDescent="0.3">
      <c r="A14" s="20" t="s">
        <v>62</v>
      </c>
    </row>
    <row r="15" spans="1:5" s="9" customFormat="1" ht="18" customHeight="1" x14ac:dyDescent="0.3">
      <c r="A15" s="2" t="s">
        <v>46</v>
      </c>
      <c r="B15" s="2"/>
      <c r="C15" s="2"/>
      <c r="D15" s="2"/>
      <c r="E15" s="2"/>
    </row>
    <row r="16" spans="1:5" s="9" customFormat="1" ht="18" customHeight="1" x14ac:dyDescent="0.3">
      <c r="A16" s="2" t="s">
        <v>47</v>
      </c>
      <c r="B16" s="2"/>
      <c r="C16" s="2"/>
      <c r="D16" s="2"/>
      <c r="E16" s="2"/>
    </row>
    <row r="17" spans="1:5" s="2" customFormat="1" ht="18" customHeight="1" x14ac:dyDescent="0.3">
      <c r="A17" s="2" t="s">
        <v>11</v>
      </c>
      <c r="C17" s="3">
        <v>0</v>
      </c>
      <c r="E17" s="3">
        <v>2760000</v>
      </c>
    </row>
    <row r="18" spans="1:5" s="2" customFormat="1" ht="18" customHeight="1" x14ac:dyDescent="0.3">
      <c r="C18" s="22"/>
      <c r="E18" s="22"/>
    </row>
    <row r="19" spans="1:5" s="2" customFormat="1" ht="45" customHeight="1" x14ac:dyDescent="0.3">
      <c r="A19" s="20" t="s">
        <v>72</v>
      </c>
    </row>
    <row r="20" spans="1:5" s="2" customFormat="1" ht="10.5" customHeight="1" x14ac:dyDescent="0.3">
      <c r="A20" s="19"/>
    </row>
    <row r="21" spans="1:5" s="2" customFormat="1" ht="18" customHeight="1" x14ac:dyDescent="0.3">
      <c r="A21" s="2" t="s">
        <v>42</v>
      </c>
    </row>
    <row r="22" spans="1:5" s="2" customFormat="1" ht="18" customHeight="1" x14ac:dyDescent="0.3">
      <c r="A22" s="2" t="s">
        <v>43</v>
      </c>
    </row>
    <row r="23" spans="1:5" s="2" customFormat="1" ht="18" customHeight="1" x14ac:dyDescent="0.3">
      <c r="A23" s="2" t="s">
        <v>44</v>
      </c>
    </row>
    <row r="24" spans="1:5" s="2" customFormat="1" ht="18" customHeight="1" x14ac:dyDescent="0.3">
      <c r="A24" s="2" t="s">
        <v>49</v>
      </c>
    </row>
    <row r="25" spans="1:5" s="9" customFormat="1" ht="18" customHeight="1" x14ac:dyDescent="0.3">
      <c r="A25" s="2" t="s">
        <v>46</v>
      </c>
      <c r="B25" s="2"/>
      <c r="C25" s="2"/>
      <c r="D25" s="2"/>
      <c r="E25" s="2"/>
    </row>
    <row r="26" spans="1:5" s="9" customFormat="1" ht="18" customHeight="1" x14ac:dyDescent="0.3">
      <c r="A26" s="2" t="s">
        <v>50</v>
      </c>
      <c r="B26" s="2"/>
      <c r="C26" s="2"/>
      <c r="D26" s="2"/>
      <c r="E26" s="2"/>
    </row>
    <row r="27" spans="1:5" s="2" customFormat="1" ht="18" customHeight="1" x14ac:dyDescent="0.3">
      <c r="A27" s="2" t="s">
        <v>11</v>
      </c>
      <c r="C27" s="5">
        <v>5630000</v>
      </c>
      <c r="E27" s="5">
        <v>11095000</v>
      </c>
    </row>
    <row r="28" spans="1:5" s="2" customFormat="1" ht="18" customHeight="1" x14ac:dyDescent="0.3">
      <c r="C28" s="5"/>
      <c r="E28" s="5"/>
    </row>
    <row r="29" spans="1:5" s="2" customFormat="1" ht="50.25" customHeight="1" x14ac:dyDescent="0.3">
      <c r="A29" s="19" t="s">
        <v>63</v>
      </c>
    </row>
    <row r="30" spans="1:5" s="2" customFormat="1" ht="10.5" customHeight="1" x14ac:dyDescent="0.3">
      <c r="A30" s="19"/>
    </row>
    <row r="31" spans="1:5" s="2" customFormat="1" ht="18" customHeight="1" x14ac:dyDescent="0.3">
      <c r="A31" s="2" t="s">
        <v>73</v>
      </c>
    </row>
    <row r="32" spans="1:5" s="2" customFormat="1" ht="18" customHeight="1" x14ac:dyDescent="0.3">
      <c r="A32" s="2" t="s">
        <v>74</v>
      </c>
    </row>
    <row r="33" spans="1:8" s="2" customFormat="1" ht="18" customHeight="1" x14ac:dyDescent="0.3">
      <c r="A33" s="2" t="s">
        <v>75</v>
      </c>
      <c r="H33" s="15"/>
    </row>
    <row r="34" spans="1:8" s="2" customFormat="1" ht="18" customHeight="1" x14ac:dyDescent="0.3">
      <c r="A34" s="2" t="s">
        <v>67</v>
      </c>
      <c r="H34" s="15"/>
    </row>
    <row r="35" spans="1:8" s="9" customFormat="1" ht="18" customHeight="1" x14ac:dyDescent="0.3">
      <c r="A35" s="2" t="s">
        <v>68</v>
      </c>
      <c r="B35" s="2"/>
      <c r="C35" s="2"/>
      <c r="D35" s="2"/>
      <c r="E35" s="2"/>
      <c r="H35" s="2"/>
    </row>
    <row r="36" spans="1:8" s="9" customFormat="1" ht="18" customHeight="1" x14ac:dyDescent="0.3">
      <c r="A36" s="2" t="s">
        <v>69</v>
      </c>
      <c r="B36" s="2"/>
      <c r="C36" s="2"/>
      <c r="D36" s="2"/>
      <c r="E36" s="2"/>
      <c r="H36" s="2"/>
    </row>
    <row r="37" spans="1:8" s="2" customFormat="1" ht="18" customHeight="1" x14ac:dyDescent="0.3">
      <c r="A37" s="2" t="s">
        <v>11</v>
      </c>
      <c r="C37" s="5">
        <v>40219693</v>
      </c>
      <c r="E37" s="5">
        <v>40594693.200000003</v>
      </c>
      <c r="H37" s="17"/>
    </row>
    <row r="38" spans="1:8" s="2" customFormat="1" ht="18" customHeight="1" x14ac:dyDescent="0.3">
      <c r="C38" s="5"/>
      <c r="E38" s="5"/>
    </row>
    <row r="39" spans="1:8" s="2" customFormat="1" ht="50.25" customHeight="1" x14ac:dyDescent="0.3">
      <c r="A39" s="19" t="s">
        <v>76</v>
      </c>
    </row>
    <row r="40" spans="1:8" s="2" customFormat="1" ht="10.5" customHeight="1" x14ac:dyDescent="0.3">
      <c r="A40" s="19"/>
    </row>
    <row r="41" spans="1:8" s="2" customFormat="1" ht="18" customHeight="1" x14ac:dyDescent="0.3">
      <c r="A41" s="2" t="s">
        <v>77</v>
      </c>
    </row>
    <row r="42" spans="1:8" s="2" customFormat="1" ht="18" customHeight="1" x14ac:dyDescent="0.3">
      <c r="A42" s="2" t="s">
        <v>78</v>
      </c>
    </row>
    <row r="43" spans="1:8" s="2" customFormat="1" ht="18" customHeight="1" x14ac:dyDescent="0.3">
      <c r="A43" s="2" t="s">
        <v>79</v>
      </c>
    </row>
    <row r="44" spans="1:8" s="2" customFormat="1" ht="18" customHeight="1" x14ac:dyDescent="0.3">
      <c r="A44" s="2" t="s">
        <v>80</v>
      </c>
    </row>
    <row r="45" spans="1:8" s="2" customFormat="1" ht="18" customHeight="1" x14ac:dyDescent="0.3">
      <c r="A45" s="2" t="s">
        <v>81</v>
      </c>
    </row>
    <row r="46" spans="1:8" s="2" customFormat="1" ht="18" customHeight="1" x14ac:dyDescent="0.3">
      <c r="A46" s="2" t="s">
        <v>82</v>
      </c>
    </row>
    <row r="47" spans="1:8" s="2" customFormat="1" ht="18" customHeight="1" x14ac:dyDescent="0.3">
      <c r="A47" s="2" t="s">
        <v>11</v>
      </c>
      <c r="C47" s="5">
        <v>57385000</v>
      </c>
      <c r="E47" s="5">
        <v>57620000</v>
      </c>
    </row>
    <row r="48" spans="1:8" s="2" customFormat="1" ht="18" customHeight="1" x14ac:dyDescent="0.3">
      <c r="C48" s="5"/>
      <c r="E48" s="5"/>
    </row>
    <row r="49" spans="1:5" s="10" customFormat="1" ht="18" customHeight="1" thickBot="1" x14ac:dyDescent="0.35">
      <c r="A49" s="21" t="s">
        <v>51</v>
      </c>
      <c r="C49" s="6">
        <f>C37+C27+C17+C47</f>
        <v>103234693</v>
      </c>
      <c r="E49" s="6">
        <f>E37+E27+E17+E47</f>
        <v>112069693.2</v>
      </c>
    </row>
    <row r="50" spans="1:5" s="2" customFormat="1" ht="18" customHeight="1" thickTop="1" x14ac:dyDescent="0.3"/>
    <row r="51" spans="1:5" s="2" customFormat="1" ht="15" customHeight="1" x14ac:dyDescent="0.3"/>
    <row r="52" spans="1:5" s="2" customFormat="1" ht="15" customHeight="1" x14ac:dyDescent="0.3"/>
    <row r="53" spans="1:5" s="2" customFormat="1" ht="15" customHeight="1" x14ac:dyDescent="0.3"/>
    <row r="54" spans="1:5" ht="15" customHeight="1" x14ac:dyDescent="0.35"/>
    <row r="55" spans="1:5" ht="15" customHeight="1" x14ac:dyDescent="0.35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1" orientation="portrait" r:id="rId1"/>
  <rowBreaks count="1" manualBreakCount="1">
    <brk id="37" max="4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 xmlns="5c4e21a9-191c-4d54-ad58-d49cdd591aa7">true</Reviewed>
    <_ip_UnifiedCompliancePolicyUIAction xmlns="http://schemas.microsoft.com/sharepoint/v3" xsi:nil="true"/>
    <_ip_UnifiedCompliancePolicyProperties xmlns="http://schemas.microsoft.com/sharepoint/v3" xsi:nil="true"/>
    <_Flow_SignoffStatus xmlns="5c4e21a9-191c-4d54-ad58-d49cdd591aa7">Footnote</_Flow_SignoffStatus>
    <qhnj xmlns="5c4e21a9-191c-4d54-ad58-d49cdd591aa7">
      <UserInfo>
        <DisplayName>Nereida Sanchez</DisplayName>
        <AccountId>54</AccountId>
        <AccountType/>
      </UserInfo>
    </qhnj>
    <TaxCatchAll xmlns="8e65b5f5-3ad6-4b16-a4bd-e70e094a3786" xsi:nil="true"/>
    <lcf76f155ced4ddcb4097134ff3c332f xmlns="5c4e21a9-191c-4d54-ad58-d49cdd591a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BF52E9B6D51418C6A803A6DB066E0" ma:contentTypeVersion="29" ma:contentTypeDescription="Create a new document." ma:contentTypeScope="" ma:versionID="268f731a229108f4143f05b6a79d8b69">
  <xsd:schema xmlns:xsd="http://www.w3.org/2001/XMLSchema" xmlns:xs="http://www.w3.org/2001/XMLSchema" xmlns:p="http://schemas.microsoft.com/office/2006/metadata/properties" xmlns:ns1="http://schemas.microsoft.com/sharepoint/v3" xmlns:ns2="5c4e21a9-191c-4d54-ad58-d49cdd591aa7" xmlns:ns3="8e65b5f5-3ad6-4b16-a4bd-e70e094a3786" targetNamespace="http://schemas.microsoft.com/office/2006/metadata/properties" ma:root="true" ma:fieldsID="bb00163c13035721f910686f4879841f" ns1:_="" ns2:_="" ns3:_="">
    <xsd:import namespace="http://schemas.microsoft.com/sharepoint/v3"/>
    <xsd:import namespace="5c4e21a9-191c-4d54-ad58-d49cdd591aa7"/>
    <xsd:import namespace="8e65b5f5-3ad6-4b16-a4bd-e70e094a3786"/>
    <xsd:element name="properties">
      <xsd:complexType>
        <xsd:sequence>
          <xsd:element name="documentManagement">
            <xsd:complexType>
              <xsd:all>
                <xsd:element ref="ns2:qhnj" minOccurs="0"/>
                <xsd:element ref="ns2:_Flow_SignoffStatus" minOccurs="0"/>
                <xsd:element ref="ns2:Reviewed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e21a9-191c-4d54-ad58-d49cdd591aa7" elementFormDefault="qualified">
    <xsd:import namespace="http://schemas.microsoft.com/office/2006/documentManagement/types"/>
    <xsd:import namespace="http://schemas.microsoft.com/office/infopath/2007/PartnerControls"/>
    <xsd:element name="qhnj" ma:index="2" nillable="true" ma:displayName="Preparer" ma:format="Dropdown" ma:list="UserInfo" ma:SharePointGroup="0" ma:internalName="qhnj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3" nillable="true" ma:displayName="Sign-off status" ma:internalName="Sign_x002d_off_x0020_status" ma:readOnly="false">
      <xsd:simpleType>
        <xsd:restriction base="dms:Text"/>
      </xsd:simpleType>
    </xsd:element>
    <xsd:element name="Reviewed" ma:index="4" nillable="true" ma:displayName="Reviewed" ma:default="0" ma:format="Dropdown" ma:internalName="Review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fabea5-ab1a-4e70-8666-7b07c30f5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5b5f5-3ad6-4b16-a4bd-e70e094a37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6fa92b9-0d7d-489a-a24f-f43d12578b77}" ma:internalName="TaxCatchAll" ma:showField="CatchAllData" ma:web="8e65b5f5-3ad6-4b16-a4bd-e70e094a37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BD5C3E-E94F-4AFB-994C-9314C9104FEF}">
  <ds:schemaRefs>
    <ds:schemaRef ds:uri="http://schemas.microsoft.com/office/2006/metadata/properties"/>
    <ds:schemaRef ds:uri="http://schemas.microsoft.com/office/infopath/2007/PartnerControls"/>
    <ds:schemaRef ds:uri="5c4e21a9-191c-4d54-ad58-d49cdd591aa7"/>
    <ds:schemaRef ds:uri="http://schemas.microsoft.com/sharepoint/v3"/>
    <ds:schemaRef ds:uri="8e65b5f5-3ad6-4b16-a4bd-e70e094a3786"/>
  </ds:schemaRefs>
</ds:datastoreItem>
</file>

<file path=customXml/itemProps2.xml><?xml version="1.0" encoding="utf-8"?>
<ds:datastoreItem xmlns:ds="http://schemas.openxmlformats.org/officeDocument/2006/customXml" ds:itemID="{DFB0C67A-2F17-4E97-B332-BFEC373C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4e21a9-191c-4d54-ad58-d49cdd591aa7"/>
    <ds:schemaRef ds:uri="8e65b5f5-3ad6-4b16-a4bd-e70e094a37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B4C926-E35A-4CCE-915D-EA7311B6F0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Note 8, FY17</vt:lpstr>
      <vt:lpstr>Note 8, FY18</vt:lpstr>
      <vt:lpstr>Note 8, FY19</vt:lpstr>
      <vt:lpstr>FY 2020</vt:lpstr>
      <vt:lpstr>FY 2021</vt:lpstr>
      <vt:lpstr>FY 2022</vt:lpstr>
      <vt:lpstr>FY 2023</vt:lpstr>
      <vt:lpstr>'FY 2020'!Print_Area</vt:lpstr>
      <vt:lpstr>'FY 2021'!Print_Area</vt:lpstr>
      <vt:lpstr>'FY 2022'!Print_Area</vt:lpstr>
      <vt:lpstr>'FY 2023'!Print_Area</vt:lpstr>
      <vt:lpstr>'Note 8, FY17'!Print_Area</vt:lpstr>
      <vt:lpstr>'Note 8, FY18'!Print_Area</vt:lpstr>
      <vt:lpstr>'Note 8, FY19'!Print_Area</vt:lpstr>
      <vt:lpstr>'Note 8, FY17'!Print_Titles</vt:lpstr>
    </vt:vector>
  </TitlesOfParts>
  <Manager/>
  <Company>South Texas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Katarina Bugariu</cp:lastModifiedBy>
  <cp:revision/>
  <cp:lastPrinted>2024-01-26T16:14:19Z</cp:lastPrinted>
  <dcterms:created xsi:type="dcterms:W3CDTF">2008-04-29T21:14:33Z</dcterms:created>
  <dcterms:modified xsi:type="dcterms:W3CDTF">2024-01-26T16:17:20Z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0x010100EF7BF52E9B6D51418C6A803A6DB066E0</vt:lpwstr>
  </property>
  <property fmtid="{D5CDD505-2E9C-101B-9397-08002B2CF9AE}" pid="3" name="MediaServiceImageTags">
    <vt:lpwstr/>
  </property>
</Properties>
</file>